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4\Q1'2024\SET\"/>
    </mc:Choice>
  </mc:AlternateContent>
  <xr:revisionPtr revIDLastSave="0" documentId="13_ncr:1_{A8C58575-0047-48A7-A6F7-4C5EDD1681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7" r:id="rId1"/>
    <sheet name="PL" sheetId="5" r:id="rId2"/>
    <sheet name="CE" sheetId="2" r:id="rId3"/>
    <sheet name="CF " sheetId="6" r:id="rId4"/>
  </sheets>
  <definedNames>
    <definedName name="_xlnm.Print_Area" localSheetId="0">BS!$A$1:$G$73</definedName>
    <definedName name="_xlnm.Print_Area" localSheetId="1">PL!$A$1:$F$31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7" l="1"/>
  <c r="G62" i="7"/>
  <c r="E62" i="7"/>
  <c r="G60" i="7"/>
  <c r="E60" i="7"/>
  <c r="G59" i="7"/>
  <c r="E59" i="7"/>
  <c r="G57" i="7"/>
  <c r="E57" i="7"/>
  <c r="G64" i="7" l="1"/>
  <c r="G43" i="7"/>
  <c r="G39" i="7"/>
  <c r="E43" i="7"/>
  <c r="G22" i="7"/>
  <c r="G15" i="7"/>
  <c r="G23" i="7" s="1"/>
  <c r="E22" i="7"/>
  <c r="E15" i="7"/>
  <c r="G44" i="7" l="1"/>
  <c r="G65" i="7" s="1"/>
  <c r="G66" i="7" s="1"/>
  <c r="E44" i="7"/>
  <c r="E23" i="7"/>
  <c r="F48" i="6"/>
  <c r="F45" i="6"/>
  <c r="F16" i="5"/>
  <c r="F11" i="5"/>
  <c r="F17" i="5" s="1"/>
  <c r="F19" i="5" s="1"/>
  <c r="F21" i="5" s="1"/>
  <c r="F25" i="5" s="1"/>
  <c r="D50" i="6"/>
  <c r="F28" i="5" l="1"/>
  <c r="I11" i="2"/>
  <c r="G12" i="2"/>
  <c r="E12" i="2"/>
  <c r="C12" i="2"/>
  <c r="C16" i="2"/>
  <c r="E16" i="2"/>
  <c r="G16" i="2"/>
  <c r="K10" i="2"/>
  <c r="K14" i="2"/>
  <c r="D45" i="6" l="1"/>
  <c r="D48" i="6" l="1"/>
  <c r="F8" i="6" l="1"/>
  <c r="F19" i="6" s="1"/>
  <c r="F30" i="6" s="1"/>
  <c r="F32" i="6" s="1"/>
  <c r="F49" i="6" s="1"/>
  <c r="F51" i="6" s="1"/>
  <c r="D16" i="5" l="1"/>
  <c r="D11" i="5" l="1"/>
  <c r="D17" i="5" s="1"/>
  <c r="D19" i="5" l="1"/>
  <c r="D8" i="6" s="1"/>
  <c r="D19" i="6" s="1"/>
  <c r="D30" i="6" l="1"/>
  <c r="D32" i="6" s="1"/>
  <c r="D49" i="6" s="1"/>
  <c r="D51" i="6" s="1"/>
  <c r="D52" i="6" s="1"/>
  <c r="D21" i="5"/>
  <c r="D25" i="5" s="1"/>
  <c r="D28" i="5" s="1"/>
  <c r="K11" i="2"/>
  <c r="K12" i="2" s="1"/>
  <c r="I12" i="2"/>
  <c r="I15" i="2" l="1"/>
  <c r="K15" i="2" s="1"/>
  <c r="K16" i="2" s="1"/>
  <c r="I16" i="2" l="1"/>
  <c r="E63" i="7" s="1"/>
  <c r="E64" i="7" s="1"/>
  <c r="E65" i="7" s="1"/>
  <c r="E66" i="7" s="1"/>
  <c r="K17" i="2" l="1"/>
</calcChain>
</file>

<file path=xl/sharedStrings.xml><?xml version="1.0" encoding="utf-8"?>
<sst xmlns="http://schemas.openxmlformats.org/spreadsheetml/2006/main" count="175" uniqueCount="134">
  <si>
    <t>บริษัท ไทยโพลีอะคริลิค จำกัด (มหาชน)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</si>
  <si>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</si>
  <si>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</si>
  <si>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</si>
  <si>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</si>
  <si>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</si>
  <si>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</si>
  <si>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</si>
  <si>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</si>
  <si>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</si>
  <si>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</si>
  <si>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</si>
  <si>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</si>
  <si>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</si>
  <si>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</si>
  <si>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</si>
  <si>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</si>
  <si>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</si>
  <si>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</si>
  <si>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</si>
  <si>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</si>
  <si>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</si>
  <si>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</si>
  <si>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</si>
  <si>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</si>
  <si>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</si>
  <si>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</si>
  <si>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</si>
  <si>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</si>
  <si>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</si>
  <si>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</si>
  <si>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</si>
  <si>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</si>
  <si>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</si>
  <si>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</si>
  <si>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</si>
  <si>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</si>
  <si>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</si>
  <si>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</si>
  <si>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</si>
  <si>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</si>
  <si>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</si>
  <si>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</si>
  <si>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</si>
  <si>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</si>
  <si>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</si>
  <si>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</si>
  <si>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</si>
  <si>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</si>
  <si>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</si>
  <si>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</si>
  <si>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</si>
  <si>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</si>
  <si>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</si>
  <si>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</si>
  <si>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</si>
  <si>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</si>
  <si>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</si>
  <si>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</si>
  <si>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</si>
  <si>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</si>
  <si>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</si>
  <si>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</si>
  <si>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</si>
  <si>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</si>
  <si>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</si>
  <si>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</si>
  <si>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</si>
  <si>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>ข้อมูลกระแสเงินสดเปิดเผยเพิ่มเติม</t>
  </si>
  <si>
    <t>รายการที่ไม่ใช่เงินสด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</si>
  <si>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</si>
  <si>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</si>
  <si>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</si>
  <si>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</si>
  <si>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</si>
  <si>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</si>
  <si>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สินทรัพย์ภาษีเงินได้รอการตัดบัญชี</t>
  </si>
  <si>
    <t>ต้นทุนขายและบริการ</t>
  </si>
  <si>
    <t>กำไรขาดทุนเบ็ดเสร็จอื่นสำหรับงวด</t>
  </si>
  <si>
    <t xml:space="preserve">กำไรขาดทุนเบ็ดเสร็จรวมสำหรับงวด 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</si>
  <si>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</si>
  <si>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</si>
  <si>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</si>
  <si>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</si>
  <si>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</si>
  <si>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</si>
  <si>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</si>
  <si>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</si>
  <si>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</si>
  <si>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</si>
  <si>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</si>
  <si>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สินทรัพย์ทางการเงินหมุนเวียนอื่น - เงินฝากประจำ</t>
  </si>
  <si>
    <t>ต้นทุนทางการเงิน</t>
  </si>
  <si>
    <t xml:space="preserve">   จ่ายดอกเบี้ย</t>
  </si>
  <si>
    <t>เงินสดจ่ายสำหรับส่วนปรับปรุงอาคาร เครื่องจักรและอุปกรณ์</t>
  </si>
  <si>
    <t xml:space="preserve">   เจ้าหนี้จากการซื้อทรัพย์สิน</t>
  </si>
  <si>
    <t xml:space="preserve">   ต้นทุนทางการเงิน</t>
  </si>
  <si>
    <t>เงินรับล่วงหน้าจากลูกค้า</t>
  </si>
  <si>
    <t>รายการปรับกระทบยอดกำไร (ขาดทุน) ก่อนภาษีเป็นเงินสดรับ (จ่าย)</t>
  </si>
  <si>
    <t xml:space="preserve">   ผลขาดทุนด้านเครดิตที่คาดว่าจะเกิดขึ้น (โอนกลับ)</t>
  </si>
  <si>
    <t xml:space="preserve">   เงินรับล่วงหน้าจากลูกค้า</t>
  </si>
  <si>
    <t>ยอดคงเหลือ ณ วันที่ 1 มกราคม 2566</t>
  </si>
  <si>
    <t>ยอดคงเหลือ ณ วันที่ 31 มีนาคม 2566</t>
  </si>
  <si>
    <t>รายได้ภาษีเงินได้</t>
  </si>
  <si>
    <t>เงินสดสุทธิจาก (ใช้ไปใน) กิจกรรมดำเนินงาน</t>
  </si>
  <si>
    <t>กำไรขาดทุนเบ็ดเสร็จรวมสำหรับงวด</t>
  </si>
  <si>
    <t>กำไร (ขาดทุน) ต่อหุ้น</t>
  </si>
  <si>
    <t>เงินสดและรายการเทียบเท่าเงินสดเพิ่มขึ้น (ลดลง) สุทธิ</t>
  </si>
  <si>
    <t>เงินสดจาก (ใช้ไปใน) กิจกรรมดำเนินงาน</t>
  </si>
  <si>
    <t>ณ วันที่ 31 มีนาคม 2567</t>
  </si>
  <si>
    <t>31 มีนาคม 2567</t>
  </si>
  <si>
    <t>สำหรับงวดสามเดือนสิ้นสุดวันที่ 31 มีนาคม 2567</t>
  </si>
  <si>
    <t>ยอดคงเหลือ ณ วันที่ 1 มกราคม 2567</t>
  </si>
  <si>
    <t>ยอดคงเหลือ ณ วันที่ 31 มีนาคม 2567</t>
  </si>
  <si>
    <t>31 ธันวาคม 2566</t>
  </si>
  <si>
    <t xml:space="preserve"> </t>
  </si>
  <si>
    <t>เงินฝากประจำที่มีภาระค้ำประกัน</t>
  </si>
  <si>
    <t xml:space="preserve">   รายการปรับลดสินค้าคงเหลือเป็นมูลค่าสุทธิที่จะได้รับ (โอนกลับ)</t>
  </si>
  <si>
    <t>กำไร (ขาดทุน) ต่อหุ้นขั้นพื้นฐาน</t>
  </si>
  <si>
    <t>กำไร (ขาดทุน) จากการดำเนินงาน</t>
  </si>
  <si>
    <t>กำไร (ขาดทุน) สำหรับงวด</t>
  </si>
  <si>
    <t>กำไร (ขาดทุน) ก่อนภาษี</t>
  </si>
  <si>
    <t>กำไรจากการดำเนินงานก่อนการเปลี่ยนแปลงในสินทรัพย์</t>
  </si>
  <si>
    <t xml:space="preserve">   และหนี้สินดำเนินงาน</t>
  </si>
  <si>
    <t xml:space="preserve">ชำระคืนเงินต้นของหนี้สินตามสัญญาเช่า </t>
  </si>
  <si>
    <t>งบฐานะการเงิน</t>
  </si>
  <si>
    <t>งบฐานะการเงิน (ต่อ)</t>
  </si>
  <si>
    <t>กำไร (ขาดทุน) ก่อนรายได้ภาษีเงินได้</t>
  </si>
  <si>
    <t>งบการเปลี่ยนแปลงส่วนของผู้ถือหุ้น</t>
  </si>
  <si>
    <t>หมายเหตุประกอบงบการเงินเป็นส่วนหนึ่งของงบการเงินระหว่างกาลนี้</t>
  </si>
  <si>
    <t xml:space="preserve">ขาดทุนเบ็ดเสร็จรวมสำหรับงวด </t>
  </si>
  <si>
    <t xml:space="preserve">   กำไรจากการจำหน่ายอุปกรณ์</t>
  </si>
  <si>
    <t xml:space="preserve">   ขาดทุน (กำไร) จากอัตราแลกเปลี่ยนที่ยังไม่เกิดขึ้นจริง</t>
  </si>
  <si>
    <t>เงินสดรับจากการจำหน่ายอุปกรณ์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</si>
</sst>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  <numFmt numFmtId="214" formatCode="_(* #,##0.00_);_(* \(#,##0.00\);_(* &quot;-&quot;_);_(@_)"/>
    <numFmt numFmtId="215" formatCode="_(* #,##0.000_);_(* \(#,##0.000\);_(* &quot;-&quot;_);_(@_)"/>
  </numFmts>
  <fonts count="23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1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9">
    <xf numFmtId="0" fontId="0" fillId="0" borderId="0"/>
    <xf numFmtId="0" fontId="9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6" applyNumberFormat="0" applyAlignment="0" applyProtection="0">
      <alignment vertical="center"/>
    </xf>
    <xf numFmtId="166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9" fillId="0" borderId="0" applyNumberFormat="0" applyFill="0" applyBorder="0" applyAlignment="0" applyProtection="0">
      <alignment horizontal="center" vertical="top"/>
    </xf>
    <xf numFmtId="0" fontId="40" fillId="0" borderId="20" applyNumberFormat="0" applyFill="0" applyAlignment="0" applyProtection="0">
      <alignment vertical="center"/>
    </xf>
    <xf numFmtId="38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167" fontId="31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 applyFont="0" applyFill="0" applyBorder="0" applyAlignment="0" applyProtection="0">
      <protection hidden="1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3" fontId="45" fillId="0" borderId="0" applyBorder="0"/>
    <xf numFmtId="169" fontId="45" fillId="0" borderId="0" applyBorder="0"/>
    <xf numFmtId="43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170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28" fillId="0" borderId="0" applyFont="0" applyFill="0" applyBorder="0" applyAlignment="0" applyProtection="0">
      <alignment vertical="center"/>
    </xf>
    <xf numFmtId="0" fontId="32" fillId="0" borderId="0"/>
    <xf numFmtId="0" fontId="27" fillId="0" borderId="0"/>
    <xf numFmtId="37" fontId="46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48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9" fillId="0" borderId="0"/>
    <xf numFmtId="0" fontId="50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3" fontId="57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4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64" fillId="0" borderId="0"/>
    <xf numFmtId="0" fontId="64" fillId="0" borderId="0"/>
    <xf numFmtId="0" fontId="49" fillId="0" borderId="0"/>
    <xf numFmtId="0" fontId="48" fillId="0" borderId="0"/>
    <xf numFmtId="165" fontId="28" fillId="0" borderId="0" applyFont="0" applyFill="0" applyBorder="0" applyAlignment="0" applyProtection="0">
      <alignment vertical="center"/>
    </xf>
    <xf numFmtId="0" fontId="64" fillId="0" borderId="0"/>
    <xf numFmtId="0" fontId="48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0" fontId="48" fillId="0" borderId="0"/>
    <xf numFmtId="0" fontId="47" fillId="0" borderId="0"/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0" fontId="4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165" fontId="32" fillId="0" borderId="0" applyFill="0" applyBorder="0" applyAlignment="0" applyProtection="0"/>
    <xf numFmtId="0" fontId="49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4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48" fillId="0" borderId="0"/>
    <xf numFmtId="0" fontId="48" fillId="0" borderId="0"/>
    <xf numFmtId="0" fontId="47" fillId="0" borderId="0"/>
    <xf numFmtId="37" fontId="4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1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37" fontId="46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" fontId="65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66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175" fontId="67" fillId="0" borderId="0" applyFont="0" applyFill="0" applyBorder="0" applyAlignment="0" applyProtection="0"/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70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70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70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33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43" borderId="0" applyNumberFormat="0" applyBorder="0" applyAlignment="0" applyProtection="0"/>
    <xf numFmtId="0" fontId="70" fillId="46" borderId="0" applyNumberFormat="0" applyBorder="0" applyAlignment="0" applyProtection="0"/>
    <xf numFmtId="0" fontId="70" fillId="49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5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5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5" fillId="50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51" borderId="0" applyNumberFormat="0" applyBorder="0" applyAlignment="0" applyProtection="0"/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9" fontId="31" fillId="0" borderId="0"/>
    <xf numFmtId="9" fontId="79" fillId="0" borderId="0"/>
    <xf numFmtId="9" fontId="79" fillId="0" borderId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41" fontId="81" fillId="0" borderId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3" fillId="53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82" fillId="54" borderId="0" applyNumberFormat="0" applyBorder="0" applyAlignment="0" applyProtection="0"/>
    <xf numFmtId="0" fontId="82" fillId="55" borderId="0" applyNumberFormat="0" applyBorder="0" applyAlignment="0" applyProtection="0"/>
    <xf numFmtId="0" fontId="83" fillId="5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5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82" fillId="54" borderId="0" applyNumberFormat="0" applyBorder="0" applyAlignment="0" applyProtection="0"/>
    <xf numFmtId="0" fontId="82" fillId="57" borderId="0" applyNumberFormat="0" applyBorder="0" applyAlignment="0" applyProtection="0"/>
    <xf numFmtId="0" fontId="83" fillId="55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5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82" fillId="5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5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82" fillId="58" borderId="0" applyNumberFormat="0" applyBorder="0" applyAlignment="0" applyProtection="0"/>
    <xf numFmtId="0" fontId="82" fillId="52" borderId="0" applyNumberFormat="0" applyBorder="0" applyAlignment="0" applyProtection="0"/>
    <xf numFmtId="0" fontId="83" fillId="53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82" fillId="54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14" fontId="84" fillId="60" borderId="21">
      <alignment horizontal="center" vertical="center"/>
    </xf>
    <xf numFmtId="176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6" fontId="86" fillId="0" borderId="0" applyFont="0" applyFill="0" applyBorder="0" applyAlignment="0" applyProtection="0"/>
    <xf numFmtId="177" fontId="86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90" fillId="34" borderId="22" applyNumberFormat="0" applyAlignment="0" applyProtection="0"/>
    <xf numFmtId="0" fontId="91" fillId="0" borderId="0" applyNumberFormat="0" applyFill="0" applyBorder="0" applyAlignment="0" applyProtection="0"/>
    <xf numFmtId="0" fontId="66" fillId="0" borderId="0"/>
    <xf numFmtId="0" fontId="49" fillId="0" borderId="0"/>
    <xf numFmtId="0" fontId="85" fillId="0" borderId="0"/>
    <xf numFmtId="178" fontId="79" fillId="0" borderId="0" applyFill="0" applyBorder="0" applyAlignment="0"/>
    <xf numFmtId="0" fontId="92" fillId="0" borderId="0" applyFill="0" applyBorder="0" applyAlignment="0"/>
    <xf numFmtId="179" fontId="92" fillId="0" borderId="0" applyFill="0" applyBorder="0" applyAlignment="0"/>
    <xf numFmtId="180" fontId="93" fillId="0" borderId="0" applyFill="0" applyBorder="0" applyAlignment="0"/>
    <xf numFmtId="181" fontId="79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6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7" fillId="0" borderId="0" applyNumberFormat="0" applyFill="0" applyBorder="0" applyAlignment="0">
      <alignment horizontal="center" vertical="top"/>
    </xf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9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100" fillId="0" borderId="24">
      <alignment horizontal="center"/>
    </xf>
    <xf numFmtId="175" fontId="6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178" fontId="79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70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9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187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8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4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70" fillId="0" borderId="0" applyFont="0" applyFill="0" applyBorder="0" applyAlignment="0" applyProtection="0"/>
    <xf numFmtId="183" fontId="27" fillId="0" borderId="0" applyFont="0" applyFill="0" applyBorder="0" applyAlignment="0" applyProtection="0"/>
    <xf numFmtId="190" fontId="31" fillId="0" borderId="0"/>
    <xf numFmtId="190" fontId="79" fillId="0" borderId="0"/>
    <xf numFmtId="190" fontId="79" fillId="0" borderId="0"/>
    <xf numFmtId="0" fontId="105" fillId="61" borderId="23" applyNumberFormat="0" applyAlignment="0" applyProtection="0"/>
    <xf numFmtId="0" fontId="106" fillId="0" borderId="0">
      <alignment horizontal="left"/>
    </xf>
    <xf numFmtId="0" fontId="107" fillId="0" borderId="0"/>
    <xf numFmtId="0" fontId="108" fillId="0" borderId="0">
      <alignment horizontal="left"/>
    </xf>
    <xf numFmtId="0" fontId="9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31" fillId="0" borderId="0"/>
    <xf numFmtId="193" fontId="79" fillId="0" borderId="0"/>
    <xf numFmtId="193" fontId="79" fillId="0" borderId="0"/>
    <xf numFmtId="6" fontId="109" fillId="0" borderId="0">
      <protection locked="0"/>
    </xf>
    <xf numFmtId="14" fontId="26" fillId="0" borderId="0" applyFill="0" applyBorder="0" applyAlignment="0"/>
    <xf numFmtId="194" fontId="79" fillId="0" borderId="25">
      <alignment vertical="center"/>
    </xf>
    <xf numFmtId="187" fontId="31" fillId="0" borderId="0"/>
    <xf numFmtId="187" fontId="79" fillId="0" borderId="0"/>
    <xf numFmtId="187" fontId="79" fillId="0" borderId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62" borderId="0" applyNumberFormat="0" applyBorder="0" applyAlignment="0" applyProtection="0"/>
    <xf numFmtId="0" fontId="111" fillId="63" borderId="0" applyNumberFormat="0" applyBorder="0" applyAlignment="0" applyProtection="0"/>
    <xf numFmtId="0" fontId="111" fillId="64" borderId="0" applyNumberFormat="0" applyBorder="0" applyAlignment="0" applyProtection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112" fillId="0" borderId="0" applyNumberFormat="0" applyFill="0" applyBorder="0" applyAlignment="0" applyProtection="0">
      <alignment horizontal="center"/>
    </xf>
    <xf numFmtId="195" fontId="2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51" fillId="0" borderId="0">
      <protection locked="0"/>
    </xf>
    <xf numFmtId="0" fontId="115" fillId="0" borderId="0">
      <alignment horizontal="left"/>
    </xf>
    <xf numFmtId="0" fontId="116" fillId="0" borderId="0">
      <alignment horizontal="left"/>
    </xf>
    <xf numFmtId="0" fontId="117" fillId="0" borderId="0">
      <alignment horizontal="left"/>
    </xf>
    <xf numFmtId="0" fontId="117" fillId="0" borderId="0">
      <alignment horizontal="left"/>
    </xf>
    <xf numFmtId="0" fontId="117" fillId="0" borderId="0">
      <alignment horizontal="left"/>
    </xf>
    <xf numFmtId="0" fontId="51" fillId="0" borderId="26" applyNumberFormat="0" applyFill="0" applyBorder="0" applyAlignment="0" applyProtection="0">
      <protection locked="0"/>
    </xf>
    <xf numFmtId="0" fontId="118" fillId="0" borderId="20" applyNumberFormat="0" applyFill="0" applyAlignment="0" applyProtection="0"/>
    <xf numFmtId="0" fontId="119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1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38" fontId="60" fillId="65" borderId="0" applyNumberFormat="0" applyBorder="0" applyAlignment="0" applyProtection="0"/>
    <xf numFmtId="38" fontId="60" fillId="65" borderId="0" applyNumberFormat="0" applyBorder="0" applyAlignment="0" applyProtection="0"/>
    <xf numFmtId="197" fontId="122" fillId="0" borderId="0" applyNumberFormat="0" applyFill="0" applyBorder="0" applyAlignment="0" applyProtection="0"/>
    <xf numFmtId="197" fontId="123" fillId="0" borderId="0" applyNumberFormat="0" applyFill="0" applyBorder="0" applyAlignment="0" applyProtection="0"/>
    <xf numFmtId="197" fontId="124" fillId="0" borderId="0" applyNumberFormat="0" applyFill="0" applyBorder="0" applyAlignment="0" applyProtection="0"/>
    <xf numFmtId="38" fontId="125" fillId="0" borderId="0"/>
    <xf numFmtId="0" fontId="126" fillId="0" borderId="0">
      <alignment horizontal="left"/>
    </xf>
    <xf numFmtId="0" fontId="126" fillId="0" borderId="0">
      <alignment horizontal="left"/>
    </xf>
    <xf numFmtId="0" fontId="127" fillId="0" borderId="0">
      <alignment horizontal="right"/>
    </xf>
    <xf numFmtId="0" fontId="128" fillId="0" borderId="27" applyNumberFormat="0" applyAlignment="0" applyProtection="0">
      <alignment horizontal="left" vertical="center"/>
    </xf>
    <xf numFmtId="0" fontId="129" fillId="0" borderId="27" applyNumberFormat="0" applyAlignment="0" applyProtection="0">
      <alignment horizontal="left" vertical="center"/>
    </xf>
    <xf numFmtId="0" fontId="128" fillId="0" borderId="2">
      <alignment horizontal="left" vertical="center"/>
    </xf>
    <xf numFmtId="0" fontId="129" fillId="0" borderId="2">
      <alignment horizontal="left" vertical="center"/>
    </xf>
    <xf numFmtId="14" fontId="84" fillId="66" borderId="28">
      <alignment horizontal="center" vertical="center" wrapText="1"/>
    </xf>
    <xf numFmtId="0" fontId="130" fillId="0" borderId="29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27" fillId="0" borderId="30">
      <alignment horizontal="left" vertical="top"/>
    </xf>
    <xf numFmtId="0" fontId="27" fillId="0" borderId="30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2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3" fillId="0" borderId="0">
      <alignment horizontal="left"/>
    </xf>
    <xf numFmtId="0" fontId="130" fillId="0" borderId="30">
      <alignment horizontal="left" vertical="top"/>
    </xf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27" fillId="0" borderId="30">
      <alignment horizontal="left" vertical="top"/>
    </xf>
    <xf numFmtId="0" fontId="27" fillId="0" borderId="30">
      <alignment horizontal="left" vertical="top"/>
    </xf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5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7" fillId="0" borderId="30">
      <alignment horizontal="left" vertical="top"/>
    </xf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27" fillId="0" borderId="0">
      <alignment horizontal="left"/>
    </xf>
    <xf numFmtId="0" fontId="27" fillId="0" borderId="0">
      <alignment horizontal="left"/>
    </xf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9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40" fillId="0" borderId="0">
      <alignment horizontal="left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141" fillId="0" borderId="31" applyNumberFormat="0" applyFill="0" applyAlignment="0" applyProtection="0"/>
    <xf numFmtId="0" fontId="112" fillId="0" borderId="0" applyNumberFormat="0" applyFill="0" applyBorder="0" applyAlignment="0" applyProtection="0">
      <alignment horizontal="center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10" fontId="60" fillId="67" borderId="32" applyNumberFormat="0" applyBorder="0" applyAlignment="0" applyProtection="0"/>
    <xf numFmtId="10" fontId="60" fillId="67" borderId="32" applyNumberFormat="0" applyBorder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4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5" fillId="45" borderId="22" applyNumberFormat="0" applyAlignment="0" applyProtection="0"/>
    <xf numFmtId="198" fontId="27" fillId="0" borderId="0" applyFont="0" applyFill="0" applyBorder="0" applyAlignment="0" applyProtection="0"/>
    <xf numFmtId="0" fontId="146" fillId="0" borderId="17" applyNumberFormat="0" applyFill="0" applyAlignment="0" applyProtection="0"/>
    <xf numFmtId="0" fontId="147" fillId="0" borderId="18" applyNumberFormat="0" applyFill="0" applyAlignment="0" applyProtection="0"/>
    <xf numFmtId="0" fontId="148" fillId="0" borderId="19" applyNumberFormat="0" applyFill="0" applyAlignment="0" applyProtection="0"/>
    <xf numFmtId="0" fontId="148" fillId="0" borderId="0" applyNumberFormat="0" applyFill="0" applyBorder="0" applyAlignment="0" applyProtection="0"/>
    <xf numFmtId="0" fontId="55" fillId="0" borderId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50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6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6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175" fontId="67" fillId="0" borderId="0" applyFont="0" applyFill="0" applyBorder="0" applyAlignment="0" applyProtection="0"/>
    <xf numFmtId="37" fontId="151" fillId="0" borderId="0" applyFill="0" applyBorder="0" applyAlignment="0" applyProtection="0"/>
    <xf numFmtId="0" fontId="152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4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37" fontId="155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00" fontId="156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22" fillId="0" borderId="0"/>
    <xf numFmtId="0" fontId="3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57" fillId="0" borderId="0"/>
    <xf numFmtId="0" fontId="82" fillId="0" borderId="0"/>
    <xf numFmtId="0" fontId="82" fillId="0" borderId="0"/>
    <xf numFmtId="0" fontId="82" fillId="0" borderId="0"/>
    <xf numFmtId="0" fontId="31" fillId="0" borderId="0"/>
    <xf numFmtId="0" fontId="9" fillId="0" borderId="0"/>
    <xf numFmtId="0" fontId="10" fillId="0" borderId="0"/>
    <xf numFmtId="0" fontId="158" fillId="0" borderId="0"/>
    <xf numFmtId="0" fontId="223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69" fillId="0" borderId="0"/>
    <xf numFmtId="0" fontId="69" fillId="0" borderId="0"/>
    <xf numFmtId="0" fontId="27" fillId="0" borderId="0"/>
    <xf numFmtId="0" fontId="28" fillId="0" borderId="0"/>
    <xf numFmtId="0" fontId="79" fillId="0" borderId="0"/>
    <xf numFmtId="0" fontId="79" fillId="0" borderId="0"/>
    <xf numFmtId="0" fontId="27" fillId="0" borderId="0"/>
    <xf numFmtId="0" fontId="28" fillId="0" borderId="0"/>
    <xf numFmtId="0" fontId="159" fillId="0" borderId="0"/>
    <xf numFmtId="0" fontId="62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222" fillId="0" borderId="0"/>
    <xf numFmtId="0" fontId="70" fillId="0" borderId="0"/>
    <xf numFmtId="0" fontId="160" fillId="0" borderId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27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82" fillId="69" borderId="33" applyNumberFormat="0" applyFont="0" applyAlignment="0" applyProtection="0"/>
    <xf numFmtId="201" fontId="27" fillId="0" borderId="0" applyFont="0" applyFill="0" applyBorder="0" applyAlignment="0" applyProtection="0">
      <alignment vertical="top"/>
    </xf>
    <xf numFmtId="0" fontId="61" fillId="0" borderId="0" applyFont="0" applyFill="0" applyBorder="0" applyAlignment="0" applyProtection="0">
      <protection hidden="1"/>
    </xf>
    <xf numFmtId="0" fontId="161" fillId="42" borderId="0" applyNumberFormat="0" applyBorder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3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4" fillId="0" borderId="0">
      <alignment horizontal="left"/>
    </xf>
    <xf numFmtId="0" fontId="165" fillId="70" borderId="0"/>
    <xf numFmtId="0" fontId="166" fillId="0" borderId="0" applyNumberFormat="0" applyFill="0" applyBorder="0" applyAlignment="0" applyProtection="0">
      <alignment vertical="top"/>
    </xf>
    <xf numFmtId="202" fontId="27" fillId="0" borderId="0" applyFont="0" applyFill="0" applyBorder="0" applyAlignment="0" applyProtection="0"/>
    <xf numFmtId="181" fontId="79" fillId="0" borderId="0" applyFont="0" applyFill="0" applyBorder="0" applyAlignment="0" applyProtection="0"/>
    <xf numFmtId="203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204" fontId="16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87" fontId="28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2" fillId="0" borderId="0" applyFont="0" applyFill="0" applyBorder="0" applyAlignment="0" applyProtection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39" fillId="0" borderId="0" applyNumberFormat="0" applyFill="0" applyBorder="0" applyAlignment="0">
      <alignment horizontal="center" vertical="top"/>
    </xf>
    <xf numFmtId="0" fontId="168" fillId="1" borderId="0" applyNumberFormat="0" applyFill="0" applyBorder="0" applyAlignment="0">
      <alignment horizontal="center"/>
    </xf>
    <xf numFmtId="37" fontId="49" fillId="0" borderId="0"/>
    <xf numFmtId="1" fontId="27" fillId="0" borderId="34" applyNumberFormat="0" applyFill="0" applyAlignment="0" applyProtection="0">
      <alignment horizontal="center" vertical="center"/>
    </xf>
    <xf numFmtId="1" fontId="27" fillId="0" borderId="34" applyNumberFormat="0" applyFill="0" applyAlignment="0" applyProtection="0">
      <alignment horizontal="center" vertical="center"/>
    </xf>
    <xf numFmtId="0" fontId="169" fillId="0" borderId="0" applyNumberFormat="0" applyFill="0" applyBorder="0">
      <alignment horizontal="left"/>
    </xf>
    <xf numFmtId="7" fontId="170" fillId="0" borderId="0" applyFill="0" applyBorder="0">
      <alignment horizontal="right"/>
    </xf>
    <xf numFmtId="0" fontId="116" fillId="0" borderId="35">
      <alignment vertical="center"/>
    </xf>
    <xf numFmtId="4" fontId="171" fillId="68" borderId="36" applyNumberFormat="0" applyProtection="0">
      <alignment vertical="center"/>
    </xf>
    <xf numFmtId="4" fontId="171" fillId="71" borderId="36" applyNumberFormat="0" applyProtection="0">
      <alignment horizontal="left" vertical="center" indent="1"/>
    </xf>
    <xf numFmtId="4" fontId="171" fillId="72" borderId="0" applyNumberFormat="0" applyProtection="0">
      <alignment horizontal="left" vertical="center" indent="1"/>
    </xf>
    <xf numFmtId="4" fontId="26" fillId="73" borderId="36" applyNumberFormat="0" applyProtection="0">
      <alignment horizontal="right" vertical="center"/>
    </xf>
    <xf numFmtId="4" fontId="26" fillId="74" borderId="36" applyNumberFormat="0" applyProtection="0">
      <alignment horizontal="left" vertical="center" indent="1"/>
    </xf>
    <xf numFmtId="0" fontId="172" fillId="0" borderId="0" applyNumberFormat="0" applyFill="0" applyBorder="0" applyAlignment="0" applyProtection="0"/>
    <xf numFmtId="0" fontId="27" fillId="0" borderId="0"/>
    <xf numFmtId="0" fontId="173" fillId="0" borderId="0"/>
    <xf numFmtId="0" fontId="174" fillId="0" borderId="0"/>
    <xf numFmtId="0" fontId="47" fillId="0" borderId="0"/>
    <xf numFmtId="0" fontId="47" fillId="0" borderId="0"/>
    <xf numFmtId="0" fontId="48" fillId="0" borderId="0"/>
    <xf numFmtId="0" fontId="64" fillId="0" borderId="0"/>
    <xf numFmtId="0" fontId="166" fillId="0" borderId="0" applyNumberFormat="0" applyFont="0" applyFill="0" applyAlignment="0">
      <alignment horizontal="center" vertical="top"/>
    </xf>
    <xf numFmtId="0" fontId="175" fillId="0" borderId="0">
      <alignment horizontal="left"/>
    </xf>
    <xf numFmtId="0" fontId="117" fillId="0" borderId="0">
      <alignment horizontal="left"/>
    </xf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3" fillId="0" borderId="0"/>
    <xf numFmtId="0" fontId="117" fillId="0" borderId="0"/>
    <xf numFmtId="0" fontId="176" fillId="0" borderId="0"/>
    <xf numFmtId="0" fontId="176" fillId="0" borderId="0"/>
    <xf numFmtId="0" fontId="177" fillId="0" borderId="0"/>
    <xf numFmtId="0" fontId="177" fillId="0" borderId="0"/>
    <xf numFmtId="0" fontId="176" fillId="0" borderId="0"/>
    <xf numFmtId="0" fontId="176" fillId="0" borderId="0"/>
    <xf numFmtId="49" fontId="26" fillId="0" borderId="0" applyFill="0" applyBorder="0" applyAlignment="0"/>
    <xf numFmtId="205" fontId="94" fillId="0" borderId="0" applyFill="0" applyBorder="0" applyAlignment="0"/>
    <xf numFmtId="206" fontId="79" fillId="0" borderId="0" applyFill="0" applyBorder="0" applyAlignment="0"/>
    <xf numFmtId="0" fontId="178" fillId="0" borderId="0" applyFill="0" applyBorder="0" applyProtection="0">
      <alignment horizontal="left" vertical="top"/>
    </xf>
    <xf numFmtId="40" fontId="17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7" fillId="0" borderId="0"/>
    <xf numFmtId="0" fontId="176" fillId="0" borderId="0"/>
    <xf numFmtId="0" fontId="11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2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3" fillId="34" borderId="16" applyNumberFormat="0" applyAlignment="0" applyProtection="0"/>
    <xf numFmtId="37" fontId="60" fillId="71" borderId="0" applyNumberFormat="0" applyBorder="0" applyAlignment="0" applyProtection="0"/>
    <xf numFmtId="37" fontId="60" fillId="0" borderId="0"/>
    <xf numFmtId="37" fontId="60" fillId="71" borderId="0" applyNumberFormat="0" applyBorder="0" applyAlignment="0" applyProtection="0"/>
    <xf numFmtId="3" fontId="184" fillId="0" borderId="31" applyProtection="0"/>
    <xf numFmtId="207" fontId="173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8" fontId="66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168" fontId="173" fillId="0" borderId="0" applyFont="0" applyFill="0" applyBorder="0" applyAlignment="0" applyProtection="0"/>
    <xf numFmtId="43" fontId="189" fillId="0" borderId="0" applyFont="0" applyFill="0" applyBorder="0" applyAlignment="0" applyProtection="0"/>
    <xf numFmtId="208" fontId="62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27" fillId="0" borderId="0" applyFont="0" applyFill="0" applyBorder="0" applyAlignment="0" applyProtection="0"/>
    <xf numFmtId="209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209" fontId="189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27" fillId="0" borderId="0" applyFont="0" applyFill="0" applyBorder="0" applyAlignment="0" applyProtection="0"/>
    <xf numFmtId="42" fontId="28" fillId="0" borderId="0" applyFont="0" applyFill="0" applyBorder="0" applyAlignment="0" applyProtection="0"/>
    <xf numFmtId="191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99" fillId="61" borderId="23" applyNumberFormat="0" applyAlignment="0" applyProtection="0"/>
    <xf numFmtId="0" fontId="150" fillId="0" borderId="20" applyNumberFormat="0" applyFill="0" applyAlignment="0" applyProtection="0"/>
    <xf numFmtId="9" fontId="27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9" fillId="42" borderId="0" applyNumberFormat="0" applyBorder="0" applyAlignment="0" applyProtection="0"/>
    <xf numFmtId="0" fontId="163" fillId="34" borderId="16" applyNumberFormat="0" applyAlignment="0" applyProtection="0"/>
    <xf numFmtId="0" fontId="163" fillId="34" borderId="16" applyNumberFormat="0" applyAlignment="0" applyProtection="0"/>
    <xf numFmtId="0" fontId="96" fillId="34" borderId="22" applyNumberFormat="0" applyAlignment="0" applyProtection="0"/>
    <xf numFmtId="0" fontId="96" fillId="34" borderId="22" applyNumberFormat="0" applyAlignment="0" applyProtection="0"/>
    <xf numFmtId="0" fontId="18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1" fillId="0" borderId="0"/>
    <xf numFmtId="168" fontId="191" fillId="0" borderId="0" applyFont="0" applyFill="0" applyBorder="0" applyAlignment="0" applyProtection="0"/>
    <xf numFmtId="43" fontId="191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42" fontId="192" fillId="0" borderId="0" applyFont="0" applyFill="0" applyBorder="0" applyAlignment="0" applyProtection="0"/>
    <xf numFmtId="44" fontId="192" fillId="0" borderId="0" applyFont="0" applyFill="0" applyBorder="0" applyAlignment="0" applyProtection="0"/>
    <xf numFmtId="0" fontId="121" fillId="33" borderId="0" applyNumberFormat="0" applyBorder="0" applyAlignment="0" applyProtection="0"/>
    <xf numFmtId="0" fontId="193" fillId="0" borderId="0" applyNumberFormat="0" applyFill="0" applyBorder="0" applyAlignment="0" applyProtection="0">
      <alignment vertical="top"/>
      <protection locked="0"/>
    </xf>
    <xf numFmtId="9" fontId="10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2" fillId="0" borderId="0"/>
    <xf numFmtId="0" fontId="189" fillId="0" borderId="0"/>
    <xf numFmtId="0" fontId="70" fillId="0" borderId="0"/>
    <xf numFmtId="0" fontId="189" fillId="0" borderId="0"/>
    <xf numFmtId="0" fontId="70" fillId="0" borderId="0"/>
    <xf numFmtId="0" fontId="27" fillId="0" borderId="0"/>
    <xf numFmtId="0" fontId="27" fillId="0" borderId="0" applyAlignment="0" applyProtection="0"/>
    <xf numFmtId="0" fontId="144" fillId="45" borderId="22" applyNumberFormat="0" applyAlignment="0" applyProtection="0"/>
    <xf numFmtId="0" fontId="144" fillId="45" borderId="22" applyNumberFormat="0" applyAlignment="0" applyProtection="0"/>
    <xf numFmtId="0" fontId="154" fillId="68" borderId="0" applyNumberFormat="0" applyBorder="0" applyAlignment="0" applyProtection="0"/>
    <xf numFmtId="0" fontId="182" fillId="0" borderId="37" applyNumberFormat="0" applyFill="0" applyAlignment="0" applyProtection="0"/>
    <xf numFmtId="0" fontId="182" fillId="0" borderId="37" applyNumberFormat="0" applyFill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47" fillId="0" borderId="0"/>
    <xf numFmtId="0" fontId="101" fillId="0" borderId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27" fillId="69" borderId="33" applyNumberFormat="0" applyFont="0" applyAlignment="0" applyProtection="0"/>
    <xf numFmtId="0" fontId="70" fillId="69" borderId="33" applyNumberFormat="0" applyFont="0" applyAlignment="0" applyProtection="0"/>
    <xf numFmtId="0" fontId="132" fillId="0" borderId="17" applyNumberFormat="0" applyFill="0" applyAlignment="0" applyProtection="0"/>
    <xf numFmtId="0" fontId="135" fillId="0" borderId="18" applyNumberFormat="0" applyFill="0" applyAlignment="0" applyProtection="0"/>
    <xf numFmtId="0" fontId="139" fillId="0" borderId="19" applyNumberFormat="0" applyFill="0" applyAlignment="0" applyProtection="0"/>
    <xf numFmtId="0" fontId="139" fillId="0" borderId="0" applyNumberFormat="0" applyFill="0" applyBorder="0" applyAlignment="0" applyProtection="0"/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4" borderId="2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73" fillId="69" borderId="33" applyNumberFormat="0" applyFont="0" applyAlignment="0" applyProtection="0">
      <alignment vertical="center"/>
    </xf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27" fillId="68" borderId="0" applyNumberFormat="0" applyBorder="0" applyAlignment="0" applyProtection="0">
      <alignment vertical="center"/>
    </xf>
    <xf numFmtId="0" fontId="195" fillId="0" borderId="0"/>
    <xf numFmtId="0" fontId="27" fillId="0" borderId="0" applyNumberFormat="0" applyFill="0" applyBorder="0" applyAlignment="0" applyProtection="0">
      <alignment vertical="center"/>
    </xf>
    <xf numFmtId="0" fontId="27" fillId="61" borderId="23" applyNumberFormat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20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7" fillId="45" borderId="22" applyNumberFormat="0" applyAlignment="0" applyProtection="0">
      <alignment vertical="center"/>
    </xf>
    <xf numFmtId="3" fontId="27" fillId="0" borderId="0" applyFont="0" applyFill="0" applyBorder="0" applyAlignment="0" applyProtection="0"/>
    <xf numFmtId="0" fontId="19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7" fillId="0" borderId="0">
      <alignment vertical="center"/>
    </xf>
    <xf numFmtId="0" fontId="198" fillId="68" borderId="0" applyNumberFormat="0" applyBorder="0" applyAlignment="0" applyProtection="0">
      <alignment vertical="center"/>
    </xf>
    <xf numFmtId="0" fontId="36" fillId="0" borderId="0"/>
    <xf numFmtId="0" fontId="197" fillId="69" borderId="33" applyNumberFormat="0" applyFont="0" applyAlignment="0" applyProtection="0">
      <alignment vertical="center"/>
    </xf>
    <xf numFmtId="0" fontId="27" fillId="34" borderId="16" applyNumberFormat="0" applyAlignment="0" applyProtection="0">
      <alignment vertical="center"/>
    </xf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97" fillId="0" borderId="0" applyFont="0" applyFill="0" applyBorder="0" applyAlignment="0" applyProtection="0">
      <alignment vertical="center"/>
    </xf>
    <xf numFmtId="0" fontId="199" fillId="0" borderId="37" applyNumberFormat="0" applyFill="0" applyAlignment="0" applyProtection="0">
      <alignment vertical="center"/>
    </xf>
    <xf numFmtId="210" fontId="173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0" fillId="42" borderId="0" applyNumberFormat="0" applyBorder="0" applyAlignment="0" applyProtection="0">
      <alignment vertical="center"/>
    </xf>
    <xf numFmtId="0" fontId="173" fillId="0" borderId="0">
      <alignment vertical="center"/>
    </xf>
    <xf numFmtId="0" fontId="201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211" fontId="27" fillId="0" borderId="0" applyFont="0" applyFill="0" applyBorder="0" applyAlignment="0" applyProtection="0"/>
    <xf numFmtId="0" fontId="204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42" borderId="0" applyNumberFormat="0" applyBorder="0" applyAlignment="0" applyProtection="0">
      <alignment vertical="center"/>
    </xf>
    <xf numFmtId="0" fontId="206" fillId="0" borderId="0" applyNumberFormat="0" applyFill="0" applyBorder="0" applyAlignment="0" applyProtection="0"/>
    <xf numFmtId="0" fontId="27" fillId="0" borderId="0"/>
    <xf numFmtId="0" fontId="77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12" fontId="20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9" fillId="0" borderId="0" applyFont="0" applyFill="0" applyBorder="0" applyAlignment="0" applyProtection="0"/>
    <xf numFmtId="0" fontId="27" fillId="61" borderId="23" applyNumberFormat="0" applyAlignment="0" applyProtection="0">
      <alignment vertical="center"/>
    </xf>
    <xf numFmtId="0" fontId="210" fillId="0" borderId="0"/>
    <xf numFmtId="0" fontId="211" fillId="0" borderId="0" applyNumberFormat="0" applyFill="0" applyBorder="0" applyAlignment="0" applyProtection="0">
      <alignment vertical="center"/>
    </xf>
    <xf numFmtId="0" fontId="212" fillId="0" borderId="17" applyNumberFormat="0" applyFill="0" applyAlignment="0" applyProtection="0">
      <alignment vertical="center"/>
    </xf>
    <xf numFmtId="0" fontId="213" fillId="0" borderId="18" applyNumberFormat="0" applyFill="0" applyAlignment="0" applyProtection="0">
      <alignment vertical="center"/>
    </xf>
    <xf numFmtId="0" fontId="214" fillId="0" borderId="19" applyNumberFormat="0" applyFill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5" fillId="61" borderId="23" applyNumberForma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157" fillId="69" borderId="3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6" fillId="34" borderId="22" applyNumberFormat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4" borderId="22" applyNumberFormat="0" applyAlignment="0" applyProtection="0">
      <alignment vertical="center"/>
    </xf>
    <xf numFmtId="207" fontId="17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19" fillId="45" borderId="22" applyNumberFormat="0" applyAlignment="0" applyProtection="0">
      <alignment vertical="center"/>
    </xf>
    <xf numFmtId="0" fontId="220" fillId="34" borderId="16" applyNumberFormat="0" applyAlignment="0" applyProtection="0">
      <alignment vertical="center"/>
    </xf>
    <xf numFmtId="0" fontId="27" fillId="45" borderId="22" applyNumberFormat="0" applyAlignment="0" applyProtection="0">
      <alignment vertical="center"/>
    </xf>
    <xf numFmtId="0" fontId="27" fillId="34" borderId="16" applyNumberFormat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166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0" fontId="221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22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39" fontId="27" fillId="75" borderId="0"/>
    <xf numFmtId="0" fontId="222" fillId="0" borderId="0"/>
    <xf numFmtId="174" fontId="222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24" fillId="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2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225" fillId="0" borderId="0">
      <alignment vertical="center"/>
    </xf>
    <xf numFmtId="43" fontId="26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5" fillId="3" borderId="0" applyNumberFormat="0" applyBorder="0" applyAlignment="0" applyProtection="0"/>
    <xf numFmtId="0" fontId="19" fillId="6" borderId="10" applyNumberFormat="0" applyAlignment="0" applyProtection="0"/>
    <xf numFmtId="0" fontId="21" fillId="7" borderId="13" applyNumberFormat="0" applyAlignment="0" applyProtection="0"/>
    <xf numFmtId="0" fontId="2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7" fillId="5" borderId="10" applyNumberFormat="0" applyAlignment="0" applyProtection="0"/>
    <xf numFmtId="0" fontId="20" fillId="0" borderId="12" applyNumberFormat="0" applyFill="0" applyAlignment="0" applyProtection="0"/>
    <xf numFmtId="0" fontId="16" fillId="4" borderId="0" applyNumberFormat="0" applyBorder="0" applyAlignment="0" applyProtection="0"/>
    <xf numFmtId="0" fontId="82" fillId="8" borderId="14" applyNumberFormat="0" applyFont="0" applyAlignment="0" applyProtection="0"/>
    <xf numFmtId="0" fontId="18" fillId="6" borderId="11" applyNumberFormat="0" applyAlignment="0" applyProtection="0"/>
    <xf numFmtId="0" fontId="24" fillId="0" borderId="15" applyNumberFormat="0" applyFill="0" applyAlignment="0" applyProtection="0"/>
    <xf numFmtId="0" fontId="22" fillId="0" borderId="0" applyNumberFormat="0" applyFill="0" applyBorder="0" applyAlignment="0" applyProtection="0"/>
    <xf numFmtId="174" fontId="22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22" fillId="0" borderId="0"/>
    <xf numFmtId="0" fontId="28" fillId="0" borderId="0"/>
    <xf numFmtId="0" fontId="27" fillId="0" borderId="0"/>
    <xf numFmtId="39" fontId="27" fillId="0" borderId="0"/>
    <xf numFmtId="9" fontId="2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27" fillId="0" borderId="0"/>
    <xf numFmtId="39" fontId="27" fillId="0" borderId="0"/>
    <xf numFmtId="0" fontId="222" fillId="0" borderId="0"/>
    <xf numFmtId="0" fontId="91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22" fillId="0" borderId="0" applyFont="0" applyFill="0" applyBorder="0" applyAlignment="0" applyProtection="0"/>
    <xf numFmtId="0" fontId="3" fillId="0" borderId="0"/>
    <xf numFmtId="0" fontId="222" fillId="0" borderId="0"/>
    <xf numFmtId="0" fontId="28" fillId="0" borderId="0"/>
    <xf numFmtId="0" fontId="10" fillId="0" borderId="0"/>
    <xf numFmtId="0" fontId="2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2" fillId="0" borderId="0"/>
    <xf numFmtId="17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27" fillId="0" borderId="0"/>
    <xf numFmtId="174" fontId="28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39" fontId="27" fillId="0" borderId="0"/>
    <xf numFmtId="43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7" fillId="0" borderId="0"/>
    <xf numFmtId="213" fontId="27" fillId="0" borderId="0" applyFont="0" applyFill="0" applyBorder="0" applyAlignment="0" applyProtection="0"/>
    <xf numFmtId="0" fontId="225" fillId="0" borderId="0">
      <alignment vertical="center"/>
    </xf>
    <xf numFmtId="0" fontId="27" fillId="0" borderId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0" fillId="0" borderId="0"/>
    <xf numFmtId="213" fontId="27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9" fontId="2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2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30" fillId="0" borderId="0"/>
    <xf numFmtId="43" fontId="2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1" fillId="0" borderId="0"/>
    <xf numFmtId="0" fontId="2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22" fillId="0" borderId="0" applyFont="0" applyFill="0" applyBorder="0" applyAlignment="0" applyProtection="0"/>
    <xf numFmtId="39" fontId="27" fillId="0" borderId="0"/>
    <xf numFmtId="39" fontId="27" fillId="0" borderId="0"/>
    <xf numFmtId="174" fontId="2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128">
    <xf numFmtId="0" fontId="0" fillId="0" borderId="0" xfId="0"/>
    <xf numFmtId="164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horizontal="center" vertical="top"/>
    </xf>
    <xf numFmtId="0" fontId="4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centerContinuous" vertical="top"/>
    </xf>
    <xf numFmtId="164" fontId="5" fillId="0" borderId="0" xfId="0" applyNumberFormat="1" applyFont="1" applyFill="1" applyAlignment="1">
      <alignment horizontal="centerContinuous" vertical="top"/>
    </xf>
    <xf numFmtId="164" fontId="5" fillId="0" borderId="0" xfId="0" applyNumberFormat="1" applyFont="1" applyFill="1" applyAlignment="1">
      <alignment horizontal="left" vertical="top"/>
    </xf>
    <xf numFmtId="164" fontId="5" fillId="0" borderId="0" xfId="0" quotePrefix="1" applyNumberFormat="1" applyFont="1" applyFill="1" applyAlignment="1">
      <alignment horizontal="centerContinuous" vertical="top"/>
    </xf>
    <xf numFmtId="37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vertical="top"/>
    </xf>
    <xf numFmtId="0" fontId="6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horizontal="right" vertical="top"/>
    </xf>
    <xf numFmtId="0" fontId="5" fillId="0" borderId="0" xfId="0" quotePrefix="1" applyNumberFormat="1" applyFont="1" applyFill="1" applyBorder="1" applyAlignment="1">
      <alignment horizontal="center" vertical="top"/>
    </xf>
    <xf numFmtId="0" fontId="7" fillId="0" borderId="0" xfId="0" applyNumberFormat="1" applyFont="1" applyFill="1" applyAlignment="1">
      <alignment horizontal="center" vertical="top"/>
    </xf>
    <xf numFmtId="0" fontId="5" fillId="0" borderId="0" xfId="0" applyNumberFormat="1" applyFont="1" applyFill="1" applyAlignment="1">
      <alignment horizontal="left" vertical="top"/>
    </xf>
    <xf numFmtId="0" fontId="5" fillId="0" borderId="0" xfId="0" quotePrefix="1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 vertical="top"/>
    </xf>
    <xf numFmtId="164" fontId="5" fillId="0" borderId="0" xfId="0" applyNumberFormat="1" applyFont="1" applyFill="1" applyAlignment="1">
      <alignment horizontal="center" vertical="top"/>
    </xf>
    <xf numFmtId="41" fontId="5" fillId="0" borderId="0" xfId="0" applyNumberFormat="1" applyFont="1" applyFill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41" fontId="5" fillId="0" borderId="2" xfId="0" applyNumberFormat="1" applyFont="1" applyFill="1" applyBorder="1" applyAlignment="1">
      <alignment horizontal="center" vertical="top"/>
    </xf>
    <xf numFmtId="41" fontId="5" fillId="0" borderId="1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0" fontId="5" fillId="0" borderId="0" xfId="0" quotePrefix="1" applyNumberFormat="1" applyFont="1" applyFill="1" applyAlignment="1">
      <alignment horizontal="center" vertical="top"/>
    </xf>
    <xf numFmtId="0" fontId="5" fillId="0" borderId="0" xfId="0" applyNumberFormat="1" applyFont="1" applyFill="1" applyBorder="1" applyAlignment="1">
      <alignment vertical="top"/>
    </xf>
    <xf numFmtId="37" fontId="8" fillId="0" borderId="0" xfId="0" applyNumberFormat="1" applyFont="1" applyFill="1" applyAlignment="1">
      <alignment vertical="top"/>
    </xf>
    <xf numFmtId="37" fontId="5" fillId="0" borderId="0" xfId="0" applyNumberFormat="1" applyFont="1" applyFill="1" applyBorder="1" applyAlignment="1">
      <alignment vertical="top"/>
    </xf>
    <xf numFmtId="37" fontId="5" fillId="0" borderId="0" xfId="0" applyNumberFormat="1" applyFont="1" applyFill="1" applyAlignment="1">
      <alignment vertical="top"/>
    </xf>
    <xf numFmtId="0" fontId="6" fillId="0" borderId="0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/>
    </xf>
    <xf numFmtId="41" fontId="5" fillId="0" borderId="6" xfId="0" applyNumberFormat="1" applyFont="1" applyFill="1" applyBorder="1" applyAlignment="1">
      <alignment horizontal="center" vertical="top"/>
    </xf>
    <xf numFmtId="41" fontId="5" fillId="0" borderId="4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Alignment="1">
      <alignment horizontal="center" vertical="top"/>
    </xf>
    <xf numFmtId="43" fontId="5" fillId="0" borderId="0" xfId="0" applyNumberFormat="1" applyFont="1" applyFill="1" applyBorder="1" applyAlignment="1">
      <alignment horizontal="center" vertical="top"/>
    </xf>
    <xf numFmtId="41" fontId="5" fillId="0" borderId="0" xfId="4113" applyNumberFormat="1" applyFont="1" applyFill="1" applyAlignment="1">
      <alignment horizontal="center" vertical="top"/>
    </xf>
    <xf numFmtId="43" fontId="5" fillId="0" borderId="0" xfId="4113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1" applyNumberFormat="1" applyFont="1" applyFill="1" applyAlignment="1">
      <alignment vertical="top"/>
    </xf>
    <xf numFmtId="164" fontId="5" fillId="0" borderId="0" xfId="1" applyNumberFormat="1" applyFont="1" applyFill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NumberFormat="1" applyFont="1" applyFill="1" applyAlignment="1">
      <alignment horizontal="center" vertical="top"/>
    </xf>
    <xf numFmtId="164" fontId="5" fillId="0" borderId="0" xfId="1" applyNumberFormat="1" applyFont="1" applyFill="1" applyAlignment="1">
      <alignment horizontal="center" vertical="top"/>
    </xf>
    <xf numFmtId="164" fontId="5" fillId="0" borderId="0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Alignment="1">
      <alignment horizontal="left" vertical="top"/>
    </xf>
    <xf numFmtId="41" fontId="5" fillId="0" borderId="0" xfId="1" applyNumberFormat="1" applyFont="1" applyFill="1" applyAlignment="1">
      <alignment horizontal="center" vertical="top"/>
    </xf>
    <xf numFmtId="41" fontId="5" fillId="0" borderId="0" xfId="1" applyNumberFormat="1" applyFont="1" applyFill="1" applyBorder="1" applyAlignment="1">
      <alignment horizontal="center" vertical="top"/>
    </xf>
    <xf numFmtId="0" fontId="5" fillId="0" borderId="0" xfId="1" applyNumberFormat="1" applyFont="1" applyFill="1" applyAlignment="1">
      <alignment horizontal="left" vertical="top"/>
    </xf>
    <xf numFmtId="41" fontId="5" fillId="0" borderId="0" xfId="1" quotePrefix="1" applyNumberFormat="1" applyFont="1" applyFill="1" applyBorder="1" applyAlignment="1">
      <alignment horizontal="center" vertical="top"/>
    </xf>
    <xf numFmtId="41" fontId="5" fillId="0" borderId="3" xfId="1" applyNumberFormat="1" applyFont="1" applyFill="1" applyBorder="1" applyAlignment="1">
      <alignment horizontal="center" vertical="top"/>
    </xf>
    <xf numFmtId="41" fontId="5" fillId="0" borderId="0" xfId="1" applyNumberFormat="1" applyFont="1" applyFill="1" applyAlignment="1">
      <alignment vertical="top"/>
    </xf>
    <xf numFmtId="41" fontId="5" fillId="0" borderId="0" xfId="1" applyNumberFormat="1" applyFont="1" applyFill="1" applyBorder="1" applyAlignment="1">
      <alignment vertical="top"/>
    </xf>
    <xf numFmtId="43" fontId="5" fillId="0" borderId="0" xfId="4113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164" fontId="5" fillId="0" borderId="0" xfId="0" applyNumberFormat="1" applyFont="1" applyFill="1" applyAlignment="1"/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Continuous"/>
    </xf>
    <xf numFmtId="37" fontId="5" fillId="0" borderId="0" xfId="0" applyNumberFormat="1" applyFont="1" applyFill="1" applyAlignment="1">
      <alignment horizontal="right"/>
    </xf>
    <xf numFmtId="49" fontId="6" fillId="0" borderId="0" xfId="0" quotePrefix="1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164" fontId="6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left" vertical="top"/>
    </xf>
    <xf numFmtId="41" fontId="5" fillId="0" borderId="0" xfId="0" applyNumberFormat="1" applyFont="1" applyFill="1" applyAlignment="1">
      <alignment vertical="top"/>
    </xf>
    <xf numFmtId="0" fontId="4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/>
    </xf>
    <xf numFmtId="164" fontId="5" fillId="0" borderId="0" xfId="0" quotePrefix="1" applyNumberFormat="1" applyFont="1"/>
    <xf numFmtId="164" fontId="5" fillId="0" borderId="0" xfId="0" quotePrefix="1" applyNumberFormat="1" applyFont="1" applyAlignment="1">
      <alignment horizontal="centerContinuous"/>
    </xf>
    <xf numFmtId="0" fontId="4" fillId="0" borderId="0" xfId="0" quotePrefix="1" applyFont="1" applyAlignment="1">
      <alignment horizontal="left" vertical="top"/>
    </xf>
    <xf numFmtId="164" fontId="5" fillId="0" borderId="0" xfId="0" applyNumberFormat="1" applyFont="1"/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41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left"/>
    </xf>
    <xf numFmtId="41" fontId="5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1" fontId="5" fillId="0" borderId="2" xfId="0" applyNumberFormat="1" applyFont="1" applyBorder="1" applyAlignment="1">
      <alignment horizontal="right"/>
    </xf>
    <xf numFmtId="164" fontId="228" fillId="0" borderId="0" xfId="0" applyNumberFormat="1" applyFont="1"/>
    <xf numFmtId="41" fontId="0" fillId="0" borderId="0" xfId="0" applyNumberFormat="1"/>
    <xf numFmtId="41" fontId="5" fillId="0" borderId="3" xfId="0" applyNumberFormat="1" applyFont="1" applyBorder="1" applyAlignment="1">
      <alignment horizontal="right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"/>
    </xf>
    <xf numFmtId="41" fontId="5" fillId="0" borderId="2" xfId="0" applyNumberFormat="1" applyFont="1" applyBorder="1" applyAlignment="1">
      <alignment horizontal="center"/>
    </xf>
    <xf numFmtId="10" fontId="5" fillId="0" borderId="0" xfId="4278" applyNumberFormat="1" applyFont="1" applyFill="1" applyAlignment="1"/>
    <xf numFmtId="0" fontId="5" fillId="0" borderId="0" xfId="0" quotePrefix="1" applyFont="1" applyAlignment="1">
      <alignment horizontal="center"/>
    </xf>
    <xf numFmtId="0" fontId="5" fillId="0" borderId="5" xfId="0" applyFont="1" applyBorder="1"/>
    <xf numFmtId="182" fontId="5" fillId="0" borderId="4" xfId="0" applyNumberFormat="1" applyFont="1" applyFill="1" applyBorder="1" applyAlignment="1">
      <alignment horizontal="center" vertical="top"/>
    </xf>
    <xf numFmtId="164" fontId="5" fillId="76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41" fontId="5" fillId="0" borderId="4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0" fontId="5" fillId="0" borderId="0" xfId="0" quotePrefix="1" applyFont="1" applyFill="1" applyAlignment="1">
      <alignment horizontal="center"/>
    </xf>
    <xf numFmtId="41" fontId="5" fillId="0" borderId="0" xfId="0" applyNumberFormat="1" applyFont="1" applyFill="1"/>
    <xf numFmtId="164" fontId="5" fillId="0" borderId="0" xfId="4113" applyNumberFormat="1" applyFont="1" applyFill="1" applyAlignment="1">
      <alignment horizontal="right"/>
    </xf>
    <xf numFmtId="0" fontId="7" fillId="0" borderId="0" xfId="0" applyFont="1" applyAlignment="1">
      <alignment horizontal="center" vertical="top"/>
    </xf>
    <xf numFmtId="41" fontId="5" fillId="0" borderId="4" xfId="0" applyNumberFormat="1" applyFont="1" applyBorder="1" applyAlignment="1">
      <alignment horizontal="right"/>
    </xf>
    <xf numFmtId="41" fontId="5" fillId="0" borderId="2" xfId="0" applyNumberFormat="1" applyFont="1" applyFill="1" applyBorder="1" applyAlignment="1">
      <alignment horizontal="right"/>
    </xf>
    <xf numFmtId="164" fontId="228" fillId="0" borderId="0" xfId="0" applyNumberFormat="1" applyFont="1" applyFill="1"/>
    <xf numFmtId="41" fontId="5" fillId="0" borderId="3" xfId="0" applyNumberFormat="1" applyFont="1" applyFill="1" applyBorder="1" applyAlignment="1">
      <alignment horizontal="right"/>
    </xf>
    <xf numFmtId="164" fontId="5" fillId="0" borderId="0" xfId="0" quotePrefix="1" applyNumberFormat="1" applyFont="1" applyFill="1" applyAlignment="1">
      <alignment horizontal="centerContinuous"/>
    </xf>
    <xf numFmtId="41" fontId="5" fillId="0" borderId="0" xfId="0" applyNumberFormat="1" applyFont="1" applyFill="1" applyAlignment="1">
      <alignment horizontal="center"/>
    </xf>
    <xf numFmtId="41" fontId="5" fillId="0" borderId="2" xfId="0" applyNumberFormat="1" applyFont="1" applyFill="1" applyBorder="1" applyAlignment="1">
      <alignment horizontal="center"/>
    </xf>
    <xf numFmtId="214" fontId="5" fillId="0" borderId="0" xfId="4113" applyNumberFormat="1" applyFont="1" applyFill="1" applyAlignment="1">
      <alignment horizontal="center" vertical="top"/>
    </xf>
    <xf numFmtId="215" fontId="5" fillId="0" borderId="4" xfId="0" applyNumberFormat="1" applyFont="1" applyFill="1" applyBorder="1" applyAlignment="1">
      <alignment horizontal="center" vertical="top"/>
    </xf>
    <xf numFmtId="37" fontId="4" fillId="0" borderId="0" xfId="1" quotePrefix="1" applyNumberFormat="1" applyFont="1" applyFill="1" applyAlignment="1">
      <alignment horizontal="left" vertical="top"/>
    </xf>
    <xf numFmtId="37" fontId="4" fillId="0" borderId="0" xfId="1" applyNumberFormat="1" applyFont="1" applyFill="1" applyAlignment="1">
      <alignment horizontal="lef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1" xfId="1" applyNumberFormat="1" applyFont="1" applyFill="1" applyBorder="1" applyAlignment="1">
      <alignment horizontal="center" vertical="top"/>
    </xf>
  </cellXfs>
  <cellStyles count="4279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2 2 2" xfId="4209" xr:uid="{B17660FF-854F-4AED-B3FE-8677EFDA58D8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2 2 2" xfId="4210" xr:uid="{C88DA9DB-0895-419C-ACEE-71914DFC896E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2 2 2" xfId="4211" xr:uid="{01D6747C-5E89-492F-9312-67724574F5FA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2 2 2" xfId="4212" xr:uid="{97737461-5FB3-4557-9DEE-F27571FD444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2 2 2" xfId="4213" xr:uid="{A67B5814-1BBE-42CB-9C02-7F6C65ACAE4C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2 2 2" xfId="4214" xr:uid="{4CE02A1D-EE5C-42D5-9B97-011734251D71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2 2 2" xfId="4215" xr:uid="{966E9EBA-01D1-4609-9883-E53BE63F897E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2 2 2" xfId="4216" xr:uid="{5DA1B208-A34C-48DB-802D-18234E59F08E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2 2 2" xfId="4217" xr:uid="{60C22D45-BD77-4B07-9CF5-705FCBE1869C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2 2 2" xfId="4218" xr:uid="{62977369-D5C7-405B-A62E-4378D2C621C6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2 2 2" xfId="4219" xr:uid="{9DAE92E1-64FA-4FB5-A029-2CC5920DCB4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2 2 2" xfId="4220" xr:uid="{4AC4BCFF-FC74-4AC7-A5CC-42C98FADD264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3 2" xfId="4207" xr:uid="{74E62DAF-0FAE-48A2-A0AB-34D4A181A4BE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3 2" xfId="4204" xr:uid="{24F53077-2A84-40BA-8923-DD02DC573C8F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3 3" xfId="4221" xr:uid="{E318E49F-E610-4B13-AA12-DC36E4BA859A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0 2" xfId="4222" xr:uid="{21C90AAC-8676-457D-B2FB-796870AD4FC9}"/>
    <cellStyle name="Normal 101" xfId="4021" xr:uid="{00000000-0005-0000-0000-0000E80D0000}"/>
    <cellStyle name="Normal 101 2" xfId="4223" xr:uid="{712C34B5-30E9-4123-81D6-37541467D770}"/>
    <cellStyle name="Normal 102" xfId="4022" xr:uid="{00000000-0005-0000-0000-0000E90D0000}"/>
    <cellStyle name="Normal 102 2" xfId="4224" xr:uid="{327BCF68-F6FA-4A01-BAF8-AE91FFEA424D}"/>
    <cellStyle name="Normal 103" xfId="4023" xr:uid="{00000000-0005-0000-0000-0000EA0D0000}"/>
    <cellStyle name="Normal 103 2" xfId="4225" xr:uid="{CA5A8500-2580-4772-BAAE-80EDDA3896EC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2 2" xfId="4201" xr:uid="{1382D40F-1718-4FC5-A80A-58399EEB657F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3 2" xfId="4206" xr:uid="{B1033F7E-53F0-4791-9B06-F6BA9CEF819A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4 3" xfId="4202" xr:uid="{3B34F8D5-F3BD-4581-8109-854296EC12AE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3 2" xfId="4226" xr:uid="{1883B03D-9CBD-467F-8B50-8445908DEB86}"/>
    <cellStyle name="Normal 44" xfId="4026" xr:uid="{00000000-0005-0000-0000-0000540E0000}"/>
    <cellStyle name="Normal 44 2" xfId="4227" xr:uid="{2B01A7BE-47F1-48D5-9DEA-602CA23841DD}"/>
    <cellStyle name="Normal 45" xfId="4027" xr:uid="{00000000-0005-0000-0000-0000550E0000}"/>
    <cellStyle name="Normal 45 2" xfId="4228" xr:uid="{D6BF76F9-C016-4E33-8FFB-57E7EDD3F838}"/>
    <cellStyle name="Normal 46" xfId="4028" xr:uid="{00000000-0005-0000-0000-0000560E0000}"/>
    <cellStyle name="Normal 46 2" xfId="4229" xr:uid="{6FA9C8FA-6284-4FF7-A046-D406A03975E3}"/>
    <cellStyle name="Normal 47" xfId="4165" xr:uid="{A97F9DD7-DB52-4EF4-83CE-E43C39E29693}"/>
    <cellStyle name="Normal 49" xfId="4029" xr:uid="{00000000-0005-0000-0000-0000570E0000}"/>
    <cellStyle name="Normal 49 2" xfId="4230" xr:uid="{C4CFB954-6751-44DF-AD7D-C20BF3DF7CC5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0 2" xfId="4231" xr:uid="{027B114C-2417-438A-BFF1-AE8F472788F4}"/>
    <cellStyle name="Normal 51" xfId="4031" xr:uid="{00000000-0005-0000-0000-00005F0E0000}"/>
    <cellStyle name="Normal 51 2" xfId="4232" xr:uid="{4A424E07-ABDD-418A-B5A1-1A999D328AB4}"/>
    <cellStyle name="Normal 52" xfId="4032" xr:uid="{00000000-0005-0000-0000-0000600E0000}"/>
    <cellStyle name="Normal 52 2" xfId="4233" xr:uid="{DA67DB5F-D200-4A0D-BD6E-ED694C0FD1F2}"/>
    <cellStyle name="Normal 53" xfId="4033" xr:uid="{00000000-0005-0000-0000-0000610E0000}"/>
    <cellStyle name="Normal 53 2" xfId="4234" xr:uid="{8E9E476A-FD50-4DEE-A829-DBA11AD55C23}"/>
    <cellStyle name="Normal 54" xfId="4034" xr:uid="{00000000-0005-0000-0000-0000620E0000}"/>
    <cellStyle name="Normal 54 2" xfId="4235" xr:uid="{EC4AF8A4-CB8B-4060-BEBD-ECB8492C9D2C}"/>
    <cellStyle name="Normal 55" xfId="4035" xr:uid="{00000000-0005-0000-0000-0000630E0000}"/>
    <cellStyle name="Normal 55 2" xfId="4236" xr:uid="{DBED1692-F980-41F7-994C-4A9E9A699166}"/>
    <cellStyle name="Normal 56" xfId="4036" xr:uid="{00000000-0005-0000-0000-0000640E0000}"/>
    <cellStyle name="Normal 56 2" xfId="4237" xr:uid="{812E5612-FC6D-49B7-8602-F8B62BBEA22A}"/>
    <cellStyle name="Normal 57" xfId="4037" xr:uid="{00000000-0005-0000-0000-0000650E0000}"/>
    <cellStyle name="Normal 57 2" xfId="4238" xr:uid="{23C79C93-0ED6-4945-8303-8E9C29D4EF43}"/>
    <cellStyle name="Normal 58" xfId="4038" xr:uid="{00000000-0005-0000-0000-0000660E0000}"/>
    <cellStyle name="Normal 58 2" xfId="4239" xr:uid="{94152321-BF57-48FD-B870-68A919C80C57}"/>
    <cellStyle name="Normal 59" xfId="4039" xr:uid="{00000000-0005-0000-0000-0000670E0000}"/>
    <cellStyle name="Normal 59 2" xfId="4240" xr:uid="{103EB379-F9E4-4E88-B1B7-8E2E0FC58342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4 2" xfId="4203" xr:uid="{DEC26B6C-7FA3-4C5A-BF42-9572264A5112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0 2" xfId="4241" xr:uid="{6F81D289-1351-4FB5-8DA1-7FBCB151C989}"/>
    <cellStyle name="Normal 61" xfId="4041" xr:uid="{00000000-0005-0000-0000-00006E0E0000}"/>
    <cellStyle name="Normal 61 2" xfId="4242" xr:uid="{5DDDD93C-D9C2-47C8-B126-8FE7F12AF1AF}"/>
    <cellStyle name="Normal 62" xfId="4042" xr:uid="{00000000-0005-0000-0000-00006F0E0000}"/>
    <cellStyle name="Normal 62 2" xfId="4243" xr:uid="{CD58B610-2BC7-45CE-898A-B2A0C007E643}"/>
    <cellStyle name="Normal 63" xfId="4043" xr:uid="{00000000-0005-0000-0000-0000700E0000}"/>
    <cellStyle name="Normal 63 2" xfId="4244" xr:uid="{B45FFD18-5C50-4856-91BE-C63E343ED734}"/>
    <cellStyle name="Normal 64" xfId="4044" xr:uid="{00000000-0005-0000-0000-0000710E0000}"/>
    <cellStyle name="Normal 64 2" xfId="4245" xr:uid="{8BA48211-0C7B-411B-9929-85D200980553}"/>
    <cellStyle name="Normal 65" xfId="4045" xr:uid="{00000000-0005-0000-0000-0000720E0000}"/>
    <cellStyle name="Normal 65 2" xfId="4246" xr:uid="{33001E35-C3B1-4A09-B922-0FE304D26153}"/>
    <cellStyle name="Normal 66" xfId="4046" xr:uid="{00000000-0005-0000-0000-0000730E0000}"/>
    <cellStyle name="Normal 66 2" xfId="4247" xr:uid="{BE566188-148D-47F0-AD5C-A29A30DCA928}"/>
    <cellStyle name="Normal 67" xfId="4047" xr:uid="{00000000-0005-0000-0000-0000740E0000}"/>
    <cellStyle name="Normal 67 2" xfId="4248" xr:uid="{78D72F9D-A8D1-4A0A-9BA9-25901F9F8895}"/>
    <cellStyle name="Normal 68" xfId="4048" xr:uid="{00000000-0005-0000-0000-0000750E0000}"/>
    <cellStyle name="Normal 68 2" xfId="4249" xr:uid="{EA30756F-2142-4021-A48D-1C17CB145513}"/>
    <cellStyle name="Normal 69" xfId="4049" xr:uid="{00000000-0005-0000-0000-0000760E0000}"/>
    <cellStyle name="Normal 69 2" xfId="4250" xr:uid="{65CC5F87-D05D-41D1-AB0D-7EC103CD027C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0 2" xfId="4251" xr:uid="{832C79FF-F654-484F-9246-1C94BDD26D59}"/>
    <cellStyle name="Normal 71" xfId="4051" xr:uid="{00000000-0005-0000-0000-00007A0E0000}"/>
    <cellStyle name="Normal 71 2" xfId="4252" xr:uid="{7A2A605A-8BF2-4B20-827B-935B0F36E5E7}"/>
    <cellStyle name="Normal 72" xfId="4052" xr:uid="{00000000-0005-0000-0000-00007B0E0000}"/>
    <cellStyle name="Normal 72 2" xfId="4253" xr:uid="{6FA1351E-3D89-403F-9248-EB505BC325A0}"/>
    <cellStyle name="Normal 73" xfId="4053" xr:uid="{00000000-0005-0000-0000-00007C0E0000}"/>
    <cellStyle name="Normal 73 2" xfId="4254" xr:uid="{B5D193C1-4270-4938-830F-E329050534A3}"/>
    <cellStyle name="Normal 74" xfId="4054" xr:uid="{00000000-0005-0000-0000-00007D0E0000}"/>
    <cellStyle name="Normal 74 2" xfId="4255" xr:uid="{F90845FC-967E-4E06-9485-73C148F75586}"/>
    <cellStyle name="Normal 75" xfId="4055" xr:uid="{00000000-0005-0000-0000-00007E0E0000}"/>
    <cellStyle name="Normal 75 2" xfId="4256" xr:uid="{41B11B4F-E8D6-4705-B232-F39FA6B855FD}"/>
    <cellStyle name="Normal 76" xfId="4056" xr:uid="{00000000-0005-0000-0000-00007F0E0000}"/>
    <cellStyle name="Normal 76 2" xfId="4257" xr:uid="{CEB1A234-834C-4D81-99D3-C887EC8153CF}"/>
    <cellStyle name="Normal 77" xfId="4057" xr:uid="{00000000-0005-0000-0000-0000800E0000}"/>
    <cellStyle name="Normal 77 2" xfId="4258" xr:uid="{70EF2440-4AC1-4BDC-8E36-3E4835B4C538}"/>
    <cellStyle name="Normal 78" xfId="4058" xr:uid="{00000000-0005-0000-0000-0000810E0000}"/>
    <cellStyle name="Normal 78 2" xfId="4259" xr:uid="{DB474EF2-F52F-4417-84C8-002697C4AD6D}"/>
    <cellStyle name="Normal 79" xfId="4059" xr:uid="{00000000-0005-0000-0000-0000820E0000}"/>
    <cellStyle name="Normal 79 2" xfId="4260" xr:uid="{F4C3F5B7-86D4-4C6B-9F8E-3CA5FB6C3953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1 2" xfId="4261" xr:uid="{1F0AAC6F-71DE-4E5D-BE2C-77236B4000A8}"/>
    <cellStyle name="Normal 82" xfId="4061" xr:uid="{00000000-0005-0000-0000-0000860E0000}"/>
    <cellStyle name="Normal 82 2" xfId="4262" xr:uid="{CC07AD06-C2AD-4B73-9DBE-146D0BC207EA}"/>
    <cellStyle name="Normal 83" xfId="4062" xr:uid="{00000000-0005-0000-0000-0000870E0000}"/>
    <cellStyle name="Normal 83 2" xfId="4263" xr:uid="{40E0338F-3CDB-44DC-A537-17DD4D01204E}"/>
    <cellStyle name="Normal 84" xfId="4063" xr:uid="{00000000-0005-0000-0000-0000880E0000}"/>
    <cellStyle name="Normal 84 2" xfId="4264" xr:uid="{05F09BFC-05A6-4B16-A1DF-5A5AC644CDC5}"/>
    <cellStyle name="Normal 85" xfId="4064" xr:uid="{00000000-0005-0000-0000-0000890E0000}"/>
    <cellStyle name="Normal 85 2" xfId="4265" xr:uid="{C5644AB3-292D-471C-AF7B-37B0200F33F7}"/>
    <cellStyle name="Normal 86" xfId="4065" xr:uid="{00000000-0005-0000-0000-00008A0E0000}"/>
    <cellStyle name="Normal 86 2" xfId="4266" xr:uid="{3ADCA2E8-31C2-4F41-9E39-08508BC8B17D}"/>
    <cellStyle name="Normal 87" xfId="4066" xr:uid="{00000000-0005-0000-0000-00008B0E0000}"/>
    <cellStyle name="Normal 87 2" xfId="4267" xr:uid="{0E2B5C3E-A086-4022-83CE-633E05C1DEE7}"/>
    <cellStyle name="Normal 88" xfId="4067" xr:uid="{00000000-0005-0000-0000-00008C0E0000}"/>
    <cellStyle name="Normal 88 2" xfId="4268" xr:uid="{6EA4CF76-B167-46CB-87DB-5858A4F57F82}"/>
    <cellStyle name="Normal 89" xfId="4068" xr:uid="{00000000-0005-0000-0000-00008D0E0000}"/>
    <cellStyle name="Normal 89 2" xfId="4269" xr:uid="{C6D32F4C-5A12-466F-A51D-E6E397E9B3C9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1 2" xfId="4270" xr:uid="{18A1CAE2-773C-46AA-B0D8-98B552985245}"/>
    <cellStyle name="Normal 93" xfId="4070" xr:uid="{00000000-0005-0000-0000-0000940E0000}"/>
    <cellStyle name="Normal 93 2" xfId="4271" xr:uid="{588B85F7-2BEE-43E6-B674-06A7F14A50B3}"/>
    <cellStyle name="Normal 94" xfId="4071" xr:uid="{00000000-0005-0000-0000-0000950E0000}"/>
    <cellStyle name="Normal 94 2" xfId="4272" xr:uid="{20C35299-77D4-4F6B-8968-EB687B272DCD}"/>
    <cellStyle name="Normal 95" xfId="4072" xr:uid="{00000000-0005-0000-0000-0000960E0000}"/>
    <cellStyle name="Normal 95 2" xfId="4273" xr:uid="{C10B9804-D7FB-47FA-866A-342221A7B794}"/>
    <cellStyle name="Normal 96" xfId="4073" xr:uid="{00000000-0005-0000-0000-0000970E0000}"/>
    <cellStyle name="Normal 96 2" xfId="4274" xr:uid="{A1B3AD56-1A20-4F7D-9445-E8D30E4413AF}"/>
    <cellStyle name="Normal 97" xfId="4074" xr:uid="{00000000-0005-0000-0000-0000980E0000}"/>
    <cellStyle name="Normal 97 2" xfId="4275" xr:uid="{54A9F0DC-E06B-4ACA-9391-CEC0B9F11CB6}"/>
    <cellStyle name="Normal 98" xfId="4075" xr:uid="{00000000-0005-0000-0000-0000990E0000}"/>
    <cellStyle name="Normal 98 2" xfId="4276" xr:uid="{54B8DFA2-7C2F-43B9-A501-41304E40C7BF}"/>
    <cellStyle name="Normal 99" xfId="4076" xr:uid="{00000000-0005-0000-0000-00009A0E0000}"/>
    <cellStyle name="Normal 99 2" xfId="4277" xr:uid="{F57DFAA4-2706-4A96-80F9-637A465BE69C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" xfId="4278" builtinId="5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3 7 2" xfId="4208" xr:uid="{35982272-67BE-40CB-9FB1-80B84CE16B51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3 2" xfId="4205" xr:uid="{9B191087-AC19-4ECB-9B1F-AE0089F52CFD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C252-13FC-43A0-B18E-5C5D9B717127}">
  <dimension ref="A1:K73"/>
  <sheetViews>
    <sheetView showGridLines="0" tabSelected="1" view="pageBreakPreview" zoomScale="107" zoomScaleNormal="100" zoomScaleSheetLayoutView="107" workbookViewId="0">
      <selection activeCell="J26" sqref="J26"/>
    </sheetView>
  </sheetViews>
  <sheetFormatPr defaultColWidth="10.6640625" defaultRowHeight="24" customHeight="1"/>
  <cols>
    <col min="1" max="1" width="46.44140625" style="82" customWidth="1"/>
    <col min="2" max="2" width="6.33203125" style="82" customWidth="1"/>
    <col min="3" max="3" width="8.6640625" style="82" bestFit="1" customWidth="1"/>
    <col min="4" max="4" width="2.5546875" style="81" customWidth="1"/>
    <col min="5" max="5" width="15.6640625" style="81" customWidth="1"/>
    <col min="6" max="6" width="1.44140625" style="81" customWidth="1"/>
    <col min="7" max="7" width="15.6640625" style="81" customWidth="1"/>
    <col min="8" max="8" width="1.44140625" style="81" customWidth="1"/>
    <col min="9" max="9" width="14.44140625" customWidth="1"/>
    <col min="10" max="10" width="15.44140625" customWidth="1"/>
    <col min="12" max="12" width="12.6640625" style="81" bestFit="1" customWidth="1"/>
    <col min="13" max="16384" width="10.6640625" style="81"/>
  </cols>
  <sheetData>
    <row r="1" spans="1:11" s="76" customFormat="1" ht="24" customHeight="1">
      <c r="A1" s="73" t="s">
        <v>0</v>
      </c>
      <c r="B1" s="73"/>
      <c r="C1" s="74"/>
      <c r="D1" s="75"/>
      <c r="F1" s="75"/>
      <c r="H1" s="74"/>
      <c r="I1"/>
      <c r="J1"/>
      <c r="K1"/>
    </row>
    <row r="2" spans="1:11" s="76" customFormat="1" ht="24" customHeight="1">
      <c r="A2" s="77" t="s">
        <v>125</v>
      </c>
      <c r="B2" s="77"/>
      <c r="D2" s="75"/>
      <c r="E2" s="78"/>
      <c r="F2" s="75"/>
      <c r="G2" s="79"/>
      <c r="I2"/>
      <c r="J2"/>
      <c r="K2"/>
    </row>
    <row r="3" spans="1:11" s="76" customFormat="1" ht="24" customHeight="1">
      <c r="A3" s="80" t="s">
        <v>109</v>
      </c>
      <c r="B3" s="73"/>
      <c r="C3" s="74"/>
      <c r="D3" s="75"/>
      <c r="E3" s="79"/>
      <c r="F3" s="75"/>
      <c r="G3" s="79"/>
      <c r="I3"/>
      <c r="J3"/>
      <c r="K3"/>
    </row>
    <row r="4" spans="1:11" s="61" customFormat="1" ht="24" customHeight="1">
      <c r="A4" s="63"/>
      <c r="B4" s="63"/>
      <c r="C4" s="63"/>
      <c r="D4" s="65"/>
      <c r="E4" s="65"/>
      <c r="F4" s="65"/>
      <c r="G4" s="66" t="s">
        <v>1</v>
      </c>
    </row>
    <row r="5" spans="1:11" s="61" customFormat="1" ht="24" customHeight="1">
      <c r="A5" s="60"/>
      <c r="B5" s="60"/>
      <c r="C5" s="64" t="s">
        <v>2</v>
      </c>
      <c r="D5" s="70"/>
      <c r="E5" s="67" t="s">
        <v>110</v>
      </c>
      <c r="F5" s="68"/>
      <c r="G5" s="67" t="s">
        <v>114</v>
      </c>
    </row>
    <row r="6" spans="1:11" s="61" customFormat="1" ht="24" customHeight="1">
      <c r="A6" s="60"/>
      <c r="B6" s="60"/>
      <c r="C6" s="64"/>
      <c r="D6" s="70"/>
      <c r="E6" s="59" t="s">
        <v>71</v>
      </c>
      <c r="F6" s="69"/>
      <c r="G6" s="59" t="s">
        <v>72</v>
      </c>
    </row>
    <row r="7" spans="1:11" s="61" customFormat="1" ht="24" customHeight="1">
      <c r="A7" s="60"/>
      <c r="B7" s="60"/>
      <c r="C7" s="64"/>
      <c r="D7" s="70"/>
      <c r="E7" s="59" t="s">
        <v>73</v>
      </c>
      <c r="F7" s="69"/>
      <c r="G7" s="59"/>
    </row>
    <row r="8" spans="1:11" ht="24" customHeight="1">
      <c r="A8" s="83" t="s">
        <v>3</v>
      </c>
      <c r="B8" s="83"/>
      <c r="E8" s="106"/>
    </row>
    <row r="9" spans="1:11" ht="24" customHeight="1">
      <c r="A9" s="83" t="s">
        <v>4</v>
      </c>
      <c r="B9" s="83"/>
      <c r="C9" s="84"/>
      <c r="E9" s="106"/>
    </row>
    <row r="10" spans="1:11" ht="24" customHeight="1">
      <c r="A10" s="82" t="s">
        <v>5</v>
      </c>
      <c r="C10" s="84"/>
      <c r="E10" s="109">
        <v>128739745</v>
      </c>
      <c r="F10" s="85"/>
      <c r="G10" s="85">
        <v>118862064</v>
      </c>
    </row>
    <row r="11" spans="1:11" ht="24" customHeight="1">
      <c r="A11" s="86" t="s">
        <v>74</v>
      </c>
      <c r="C11" s="84">
        <v>3</v>
      </c>
      <c r="D11" s="87"/>
      <c r="E11" s="109">
        <v>198006764</v>
      </c>
      <c r="F11" s="88"/>
      <c r="G11" s="85">
        <v>214487604</v>
      </c>
    </row>
    <row r="12" spans="1:11" ht="24" customHeight="1">
      <c r="A12" s="89" t="s">
        <v>63</v>
      </c>
      <c r="B12" s="89"/>
      <c r="C12" s="84">
        <v>4</v>
      </c>
      <c r="E12" s="109">
        <v>91245144</v>
      </c>
      <c r="F12" s="85"/>
      <c r="G12" s="85">
        <v>78931949</v>
      </c>
    </row>
    <row r="13" spans="1:11" ht="24" customHeight="1">
      <c r="A13" s="86" t="s">
        <v>91</v>
      </c>
      <c r="C13" s="84"/>
      <c r="E13" s="109">
        <v>31603764</v>
      </c>
      <c r="F13" s="85"/>
      <c r="G13" s="85">
        <v>31603764</v>
      </c>
      <c r="I13" s="94"/>
    </row>
    <row r="14" spans="1:11" ht="24" customHeight="1">
      <c r="A14" s="86" t="s">
        <v>6</v>
      </c>
      <c r="C14" s="84"/>
      <c r="E14" s="110">
        <v>8179608</v>
      </c>
      <c r="F14" s="85"/>
      <c r="G14" s="90">
        <v>4812890</v>
      </c>
    </row>
    <row r="15" spans="1:11" ht="24" customHeight="1">
      <c r="A15" s="91" t="s">
        <v>7</v>
      </c>
      <c r="B15" s="83"/>
      <c r="C15" s="84"/>
      <c r="E15" s="116">
        <f>SUM(E10:E14)</f>
        <v>457775025</v>
      </c>
      <c r="F15" s="85"/>
      <c r="G15" s="92">
        <f>SUM(G10:G14)</f>
        <v>448698271</v>
      </c>
    </row>
    <row r="16" spans="1:11" ht="24" customHeight="1">
      <c r="A16" s="91" t="s">
        <v>8</v>
      </c>
      <c r="B16" s="83"/>
      <c r="C16" s="84"/>
      <c r="E16" s="109" t="s">
        <v>115</v>
      </c>
      <c r="F16" s="85"/>
      <c r="G16" s="85" t="s">
        <v>115</v>
      </c>
    </row>
    <row r="17" spans="1:11" ht="24" customHeight="1">
      <c r="A17" s="86" t="s">
        <v>116</v>
      </c>
      <c r="B17" s="83"/>
      <c r="C17" s="84"/>
      <c r="E17" s="109">
        <v>6684000</v>
      </c>
      <c r="F17" s="85"/>
      <c r="G17" s="85">
        <v>6684000</v>
      </c>
    </row>
    <row r="18" spans="1:11" ht="24" customHeight="1">
      <c r="A18" s="86" t="s">
        <v>87</v>
      </c>
      <c r="B18" s="86"/>
      <c r="C18" s="84"/>
      <c r="E18" s="117">
        <v>129337</v>
      </c>
      <c r="F18" s="85"/>
      <c r="G18" s="93">
        <v>129337</v>
      </c>
    </row>
    <row r="19" spans="1:11" ht="24" customHeight="1">
      <c r="A19" s="86" t="s">
        <v>64</v>
      </c>
      <c r="B19" s="86"/>
      <c r="C19" s="84">
        <v>5</v>
      </c>
      <c r="E19" s="117">
        <v>222081172</v>
      </c>
      <c r="F19" s="85"/>
      <c r="G19" s="93">
        <v>226083559</v>
      </c>
    </row>
    <row r="20" spans="1:11" ht="24" customHeight="1">
      <c r="A20" s="86" t="s">
        <v>75</v>
      </c>
      <c r="B20" s="86"/>
      <c r="C20" s="84"/>
      <c r="E20" s="109">
        <v>432028</v>
      </c>
      <c r="F20" s="85"/>
      <c r="G20" s="85">
        <v>204239</v>
      </c>
    </row>
    <row r="21" spans="1:11" ht="24" customHeight="1">
      <c r="A21" s="86" t="s">
        <v>76</v>
      </c>
      <c r="C21" s="84"/>
      <c r="E21" s="110">
        <v>8673363</v>
      </c>
      <c r="F21" s="85"/>
      <c r="G21" s="90">
        <v>7607994</v>
      </c>
      <c r="I21" s="94"/>
    </row>
    <row r="22" spans="1:11" ht="24" customHeight="1">
      <c r="A22" s="91" t="s">
        <v>9</v>
      </c>
      <c r="B22" s="83"/>
      <c r="C22" s="84"/>
      <c r="E22" s="109">
        <f>SUM(E17:E21)</f>
        <v>237999900</v>
      </c>
      <c r="F22" s="85"/>
      <c r="G22" s="85">
        <f>SUM(G17:G21)</f>
        <v>240709129</v>
      </c>
    </row>
    <row r="23" spans="1:11" ht="24" customHeight="1" thickBot="1">
      <c r="A23" s="91" t="s">
        <v>10</v>
      </c>
      <c r="B23" s="83"/>
      <c r="E23" s="118">
        <f>SUM(E22,E15)</f>
        <v>695774925</v>
      </c>
      <c r="F23" s="85"/>
      <c r="G23" s="95">
        <f>SUM(G22,G15)</f>
        <v>689407400</v>
      </c>
    </row>
    <row r="24" spans="1:11" ht="24" customHeight="1" thickTop="1">
      <c r="E24" s="106"/>
    </row>
    <row r="25" spans="1:11" ht="24" customHeight="1">
      <c r="A25" s="96" t="s">
        <v>129</v>
      </c>
      <c r="E25" s="106"/>
    </row>
    <row r="26" spans="1:11" s="76" customFormat="1" ht="24" customHeight="1">
      <c r="A26" s="73" t="s">
        <v>0</v>
      </c>
      <c r="B26" s="73"/>
      <c r="C26" s="74"/>
      <c r="D26" s="75"/>
      <c r="E26" s="65"/>
      <c r="F26" s="75"/>
      <c r="G26" s="75"/>
      <c r="I26"/>
      <c r="J26"/>
      <c r="K26"/>
    </row>
    <row r="27" spans="1:11" s="76" customFormat="1" ht="24" customHeight="1">
      <c r="A27" s="91" t="s">
        <v>126</v>
      </c>
      <c r="B27" s="91"/>
      <c r="C27" s="74"/>
      <c r="D27" s="75"/>
      <c r="E27" s="119"/>
      <c r="F27" s="75"/>
      <c r="G27" s="79"/>
      <c r="I27"/>
      <c r="J27"/>
      <c r="K27"/>
    </row>
    <row r="28" spans="1:11" s="76" customFormat="1" ht="24" customHeight="1">
      <c r="A28" s="80" t="s">
        <v>109</v>
      </c>
      <c r="B28" s="73"/>
      <c r="C28" s="74"/>
      <c r="D28" s="75"/>
      <c r="E28" s="119"/>
      <c r="F28" s="75"/>
      <c r="G28" s="79"/>
      <c r="I28"/>
      <c r="J28"/>
      <c r="K28"/>
    </row>
    <row r="29" spans="1:11" s="61" customFormat="1" ht="24" customHeight="1">
      <c r="A29" s="63"/>
      <c r="B29" s="63"/>
      <c r="C29" s="63"/>
      <c r="D29" s="65"/>
      <c r="E29" s="65"/>
      <c r="F29" s="65"/>
      <c r="G29" s="66" t="s">
        <v>1</v>
      </c>
    </row>
    <row r="30" spans="1:11" s="61" customFormat="1" ht="24" customHeight="1">
      <c r="A30" s="60"/>
      <c r="B30" s="60"/>
      <c r="C30" s="64" t="s">
        <v>2</v>
      </c>
      <c r="D30" s="70"/>
      <c r="E30" s="67" t="s">
        <v>110</v>
      </c>
      <c r="F30" s="68"/>
      <c r="G30" s="67" t="s">
        <v>114</v>
      </c>
    </row>
    <row r="31" spans="1:11" s="61" customFormat="1" ht="24" customHeight="1">
      <c r="A31" s="60"/>
      <c r="B31" s="60"/>
      <c r="C31" s="64"/>
      <c r="D31" s="70"/>
      <c r="E31" s="59" t="s">
        <v>71</v>
      </c>
      <c r="F31" s="69"/>
      <c r="G31" s="59" t="s">
        <v>72</v>
      </c>
    </row>
    <row r="32" spans="1:11" s="61" customFormat="1" ht="24" customHeight="1">
      <c r="A32" s="60"/>
      <c r="B32" s="60"/>
      <c r="C32" s="64"/>
      <c r="D32" s="70"/>
      <c r="E32" s="59" t="s">
        <v>73</v>
      </c>
      <c r="F32" s="69"/>
      <c r="G32" s="59"/>
    </row>
    <row r="33" spans="1:11" ht="24" customHeight="1">
      <c r="A33" s="83" t="s">
        <v>11</v>
      </c>
      <c r="B33" s="83"/>
      <c r="E33" s="106"/>
    </row>
    <row r="34" spans="1:11" ht="24" customHeight="1">
      <c r="A34" s="83" t="s">
        <v>12</v>
      </c>
      <c r="B34" s="83"/>
      <c r="E34" s="106"/>
    </row>
    <row r="35" spans="1:11" ht="24" customHeight="1">
      <c r="A35" s="89" t="s">
        <v>65</v>
      </c>
      <c r="B35" s="89"/>
      <c r="C35" s="84">
        <v>6</v>
      </c>
      <c r="E35" s="62">
        <v>213941160</v>
      </c>
      <c r="F35" s="97"/>
      <c r="G35" s="97">
        <v>203168640</v>
      </c>
    </row>
    <row r="36" spans="1:11" ht="24" customHeight="1">
      <c r="A36" s="89" t="s">
        <v>88</v>
      </c>
      <c r="B36" s="89"/>
      <c r="C36" s="84">
        <v>7</v>
      </c>
      <c r="E36" s="120">
        <v>2237743</v>
      </c>
      <c r="F36" s="97"/>
      <c r="G36" s="97">
        <v>2224648</v>
      </c>
    </row>
    <row r="37" spans="1:11" ht="24" customHeight="1">
      <c r="A37" s="89" t="s">
        <v>97</v>
      </c>
      <c r="B37" s="89"/>
      <c r="C37" s="84"/>
      <c r="E37" s="106">
        <v>8839016</v>
      </c>
      <c r="F37" s="97"/>
      <c r="G37" s="98">
        <v>16467379</v>
      </c>
    </row>
    <row r="38" spans="1:11" ht="24" customHeight="1">
      <c r="A38" s="82" t="s">
        <v>13</v>
      </c>
      <c r="C38" s="84"/>
      <c r="E38" s="120">
        <v>1535573</v>
      </c>
      <c r="F38" s="98"/>
      <c r="G38" s="98">
        <v>1717548</v>
      </c>
      <c r="I38" s="94"/>
    </row>
    <row r="39" spans="1:11" ht="24" customHeight="1">
      <c r="A39" s="83" t="s">
        <v>14</v>
      </c>
      <c r="B39" s="83"/>
      <c r="C39" s="84"/>
      <c r="E39" s="121">
        <f>SUM(E35:E38)</f>
        <v>226553492</v>
      </c>
      <c r="F39" s="98"/>
      <c r="G39" s="99">
        <f>SUM(G35:G38)</f>
        <v>223578215</v>
      </c>
    </row>
    <row r="40" spans="1:11" ht="24" customHeight="1">
      <c r="A40" s="83" t="s">
        <v>15</v>
      </c>
      <c r="B40" s="83"/>
      <c r="C40" s="84"/>
      <c r="E40" s="120"/>
      <c r="F40" s="98"/>
      <c r="G40" s="98"/>
    </row>
    <row r="41" spans="1:11" ht="24" customHeight="1">
      <c r="A41" s="82" t="s">
        <v>89</v>
      </c>
      <c r="C41" s="84">
        <v>7</v>
      </c>
      <c r="E41" s="120">
        <v>7899113</v>
      </c>
      <c r="F41" s="98"/>
      <c r="G41" s="98">
        <v>8464563</v>
      </c>
    </row>
    <row r="42" spans="1:11" ht="24" customHeight="1">
      <c r="A42" s="82" t="s">
        <v>16</v>
      </c>
      <c r="C42" s="84"/>
      <c r="E42" s="120">
        <v>34514113</v>
      </c>
      <c r="F42" s="98"/>
      <c r="G42" s="98">
        <v>33916208</v>
      </c>
    </row>
    <row r="43" spans="1:11" ht="24" customHeight="1">
      <c r="A43" s="83" t="s">
        <v>17</v>
      </c>
      <c r="B43" s="83"/>
      <c r="C43" s="84"/>
      <c r="E43" s="121">
        <f>SUM(E41:E42)</f>
        <v>42413226</v>
      </c>
      <c r="F43" s="98"/>
      <c r="G43" s="99">
        <f>SUM(G41:G42)</f>
        <v>42380771</v>
      </c>
    </row>
    <row r="44" spans="1:11" ht="24" customHeight="1">
      <c r="A44" s="83" t="s">
        <v>18</v>
      </c>
      <c r="B44" s="83"/>
      <c r="E44" s="121">
        <f>SUM(E43,E39)</f>
        <v>268966718</v>
      </c>
      <c r="F44" s="98"/>
      <c r="G44" s="99">
        <f>SUM(G43,G39)</f>
        <v>265958986</v>
      </c>
    </row>
    <row r="45" spans="1:11" ht="24" customHeight="1">
      <c r="A45" s="83"/>
      <c r="B45" s="83"/>
      <c r="E45" s="120"/>
      <c r="F45" s="98"/>
      <c r="G45" s="98"/>
    </row>
    <row r="46" spans="1:11" ht="24" customHeight="1">
      <c r="A46" s="96" t="s">
        <v>129</v>
      </c>
      <c r="E46" s="100"/>
      <c r="G46" s="100"/>
    </row>
    <row r="47" spans="1:11" s="76" customFormat="1" ht="24" customHeight="1">
      <c r="A47" s="73" t="s">
        <v>0</v>
      </c>
      <c r="B47" s="73"/>
      <c r="C47" s="74"/>
      <c r="D47" s="75"/>
      <c r="E47" s="65"/>
      <c r="F47" s="75"/>
      <c r="G47" s="75"/>
      <c r="I47"/>
      <c r="J47"/>
      <c r="K47"/>
    </row>
    <row r="48" spans="1:11" s="76" customFormat="1" ht="24" customHeight="1">
      <c r="A48" s="91" t="s">
        <v>126</v>
      </c>
      <c r="B48" s="91"/>
      <c r="C48" s="74"/>
      <c r="D48" s="75"/>
      <c r="E48" s="119"/>
      <c r="F48" s="75"/>
      <c r="G48" s="79"/>
      <c r="I48"/>
      <c r="J48"/>
      <c r="K48"/>
    </row>
    <row r="49" spans="1:11" s="76" customFormat="1" ht="24" customHeight="1">
      <c r="A49" s="80" t="s">
        <v>109</v>
      </c>
      <c r="B49" s="73"/>
      <c r="C49" s="74"/>
      <c r="D49" s="75"/>
      <c r="E49" s="119"/>
      <c r="F49" s="75"/>
      <c r="G49" s="79"/>
      <c r="I49"/>
      <c r="J49"/>
      <c r="K49"/>
    </row>
    <row r="50" spans="1:11" s="61" customFormat="1" ht="24" customHeight="1">
      <c r="A50" s="63"/>
      <c r="B50" s="63"/>
      <c r="C50" s="63"/>
      <c r="D50" s="65"/>
      <c r="E50" s="65"/>
      <c r="F50" s="65"/>
      <c r="G50" s="66" t="s">
        <v>1</v>
      </c>
    </row>
    <row r="51" spans="1:11" s="61" customFormat="1" ht="24" customHeight="1">
      <c r="A51" s="60"/>
      <c r="B51" s="60"/>
      <c r="C51" s="64"/>
      <c r="D51" s="70"/>
      <c r="E51" s="67" t="s">
        <v>110</v>
      </c>
      <c r="F51" s="68"/>
      <c r="G51" s="67" t="s">
        <v>114</v>
      </c>
    </row>
    <row r="52" spans="1:11" s="61" customFormat="1" ht="24" customHeight="1">
      <c r="A52" s="60"/>
      <c r="B52" s="60"/>
      <c r="C52" s="64"/>
      <c r="D52" s="70"/>
      <c r="E52" s="59" t="s">
        <v>71</v>
      </c>
      <c r="F52" s="69"/>
      <c r="G52" s="59" t="s">
        <v>72</v>
      </c>
    </row>
    <row r="53" spans="1:11" s="61" customFormat="1" ht="24" customHeight="1">
      <c r="A53" s="60"/>
      <c r="B53" s="60"/>
      <c r="C53" s="64"/>
      <c r="D53" s="70"/>
      <c r="E53" s="59" t="s">
        <v>73</v>
      </c>
      <c r="F53" s="69"/>
      <c r="G53" s="59"/>
    </row>
    <row r="54" spans="1:11" ht="24" customHeight="1">
      <c r="A54" s="83" t="s">
        <v>19</v>
      </c>
      <c r="B54" s="83"/>
      <c r="D54" s="106"/>
      <c r="E54" s="107"/>
      <c r="F54" s="107"/>
      <c r="G54" s="107"/>
      <c r="H54" s="104"/>
    </row>
    <row r="55" spans="1:11" ht="24" customHeight="1">
      <c r="A55" s="82" t="s">
        <v>20</v>
      </c>
      <c r="D55" s="106"/>
      <c r="E55" s="107"/>
      <c r="F55" s="107"/>
      <c r="G55" s="107"/>
      <c r="H55" s="104"/>
    </row>
    <row r="56" spans="1:11" ht="24" customHeight="1">
      <c r="A56" s="86" t="s">
        <v>21</v>
      </c>
      <c r="B56" s="86"/>
      <c r="C56" s="84"/>
      <c r="D56" s="106"/>
      <c r="E56" s="107"/>
      <c r="F56" s="107"/>
      <c r="G56" s="107"/>
      <c r="H56" s="104"/>
    </row>
    <row r="57" spans="1:11" ht="24" customHeight="1" thickBot="1">
      <c r="A57" s="86" t="s">
        <v>70</v>
      </c>
      <c r="B57" s="86"/>
      <c r="C57" s="84"/>
      <c r="D57" s="106"/>
      <c r="E57" s="108">
        <f>CE!C16</f>
        <v>121500000</v>
      </c>
      <c r="F57" s="109"/>
      <c r="G57" s="108">
        <f>CE!C12</f>
        <v>121500000</v>
      </c>
      <c r="H57" s="104"/>
    </row>
    <row r="58" spans="1:11" ht="24" customHeight="1" thickTop="1">
      <c r="A58" s="86" t="s">
        <v>22</v>
      </c>
      <c r="B58" s="86"/>
      <c r="C58" s="84"/>
      <c r="D58" s="106"/>
      <c r="E58" s="109"/>
      <c r="F58" s="109"/>
      <c r="G58" s="109"/>
      <c r="H58" s="104"/>
    </row>
    <row r="59" spans="1:11" ht="24" customHeight="1">
      <c r="A59" s="86" t="s">
        <v>70</v>
      </c>
      <c r="B59" s="86"/>
      <c r="C59" s="84"/>
      <c r="D59" s="106"/>
      <c r="E59" s="109">
        <f>CE!C16</f>
        <v>121500000</v>
      </c>
      <c r="F59" s="109"/>
      <c r="G59" s="109">
        <f>CE!C12</f>
        <v>121500000</v>
      </c>
      <c r="H59" s="104"/>
    </row>
    <row r="60" spans="1:11" ht="24" customHeight="1">
      <c r="A60" s="82" t="s">
        <v>23</v>
      </c>
      <c r="D60" s="106"/>
      <c r="E60" s="109">
        <f>CE!E16</f>
        <v>233350000</v>
      </c>
      <c r="F60" s="109"/>
      <c r="G60" s="109">
        <f>CE!E12</f>
        <v>233350000</v>
      </c>
      <c r="H60" s="104"/>
    </row>
    <row r="61" spans="1:11" ht="24" customHeight="1">
      <c r="A61" s="86" t="s">
        <v>24</v>
      </c>
      <c r="B61" s="86"/>
      <c r="C61" s="84"/>
      <c r="D61" s="106"/>
      <c r="E61" s="106"/>
      <c r="F61" s="109"/>
      <c r="G61" s="106"/>
      <c r="H61" s="104"/>
    </row>
    <row r="62" spans="1:11" ht="24" customHeight="1">
      <c r="A62" s="86" t="s">
        <v>25</v>
      </c>
      <c r="B62" s="86"/>
      <c r="C62" s="114"/>
      <c r="D62" s="106"/>
      <c r="E62" s="109">
        <f>CE!G16</f>
        <v>12150000</v>
      </c>
      <c r="F62" s="109"/>
      <c r="G62" s="109">
        <f>CE!G12</f>
        <v>12150000</v>
      </c>
      <c r="H62" s="104"/>
    </row>
    <row r="63" spans="1:11" ht="24" customHeight="1">
      <c r="A63" s="86" t="s">
        <v>26</v>
      </c>
      <c r="B63" s="86"/>
      <c r="C63" s="114"/>
      <c r="D63" s="106"/>
      <c r="E63" s="110">
        <f>CE!I16</f>
        <v>59808207</v>
      </c>
      <c r="F63" s="109"/>
      <c r="G63" s="110">
        <v>56448414</v>
      </c>
      <c r="H63" s="104"/>
    </row>
    <row r="64" spans="1:11" ht="24" customHeight="1">
      <c r="A64" s="91" t="s">
        <v>27</v>
      </c>
      <c r="B64" s="91"/>
      <c r="D64" s="106"/>
      <c r="E64" s="110">
        <f>SUM(E59:E63)</f>
        <v>426808207</v>
      </c>
      <c r="F64" s="109"/>
      <c r="G64" s="90">
        <f>SUM(G59:G63)</f>
        <v>423448414</v>
      </c>
      <c r="H64" s="104"/>
    </row>
    <row r="65" spans="1:8" ht="24" customHeight="1" thickBot="1">
      <c r="A65" s="83" t="s">
        <v>28</v>
      </c>
      <c r="B65" s="83"/>
      <c r="D65" s="106"/>
      <c r="E65" s="108">
        <f>SUM(E64,E44)</f>
        <v>695774925</v>
      </c>
      <c r="F65" s="109"/>
      <c r="G65" s="115">
        <f>SUM(G64,G44)</f>
        <v>689407400</v>
      </c>
      <c r="H65" s="104"/>
    </row>
    <row r="66" spans="1:8" ht="24" customHeight="1" thickTop="1">
      <c r="A66" s="105"/>
      <c r="B66" s="105"/>
      <c r="C66" s="111"/>
      <c r="D66" s="106"/>
      <c r="E66" s="113">
        <f>E65-E23</f>
        <v>0</v>
      </c>
      <c r="F66" s="112"/>
      <c r="G66" s="113">
        <f>G65-G23</f>
        <v>0</v>
      </c>
      <c r="H66" s="104"/>
    </row>
    <row r="67" spans="1:8" ht="24" customHeight="1">
      <c r="A67" s="105" t="s">
        <v>129</v>
      </c>
      <c r="B67" s="105"/>
      <c r="C67" s="111"/>
      <c r="D67" s="106"/>
      <c r="E67" s="106"/>
      <c r="F67" s="106"/>
      <c r="G67" s="106"/>
      <c r="H67" s="104"/>
    </row>
    <row r="68" spans="1:8" ht="24" customHeight="1">
      <c r="C68" s="101"/>
    </row>
    <row r="69" spans="1:8" ht="24" customHeight="1">
      <c r="C69" s="101"/>
    </row>
    <row r="70" spans="1:8" ht="24" customHeight="1">
      <c r="A70" s="102"/>
      <c r="C70" s="101"/>
    </row>
    <row r="71" spans="1:8" ht="24" customHeight="1">
      <c r="C71" s="101"/>
    </row>
    <row r="72" spans="1:8" ht="24" customHeight="1">
      <c r="B72" s="82" t="s">
        <v>29</v>
      </c>
      <c r="C72" s="81"/>
    </row>
    <row r="73" spans="1:8" ht="24" customHeight="1">
      <c r="A73" s="102"/>
      <c r="C73" s="101"/>
    </row>
  </sheetData>
  <printOptions horizontalCentered="1"/>
  <pageMargins left="0.74803149606299213" right="0.35433070866141736" top="0.78740157480314965" bottom="0.11811023622047245" header="0.31496062992125984" footer="0.31496062992125984"/>
  <pageSetup paperSize="9" scale="92" fitToHeight="6" orientation="portrait" r:id="rId1"/>
  <rowBreaks count="2" manualBreakCount="2">
    <brk id="25" max="6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GridLines="0" view="pageBreakPreview" zoomScale="95" zoomScaleNormal="80" zoomScaleSheetLayoutView="95" workbookViewId="0">
      <selection activeCell="A20" sqref="A20"/>
    </sheetView>
  </sheetViews>
  <sheetFormatPr defaultColWidth="10.5546875" defaultRowHeight="24" customHeight="1"/>
  <cols>
    <col min="1" max="1" width="49.109375" style="11" customWidth="1"/>
    <col min="2" max="2" width="10.44140625" style="11" customWidth="1"/>
    <col min="3" max="3" width="1.5546875" style="10" customWidth="1"/>
    <col min="4" max="4" width="14.6640625" style="10" customWidth="1"/>
    <col min="5" max="5" width="1.44140625" style="10" customWidth="1"/>
    <col min="6" max="6" width="14.6640625" style="10" customWidth="1"/>
    <col min="7" max="16384" width="10.5546875" style="10"/>
  </cols>
  <sheetData>
    <row r="1" spans="1:6" s="28" customFormat="1" ht="24" customHeight="1">
      <c r="D1" s="29"/>
      <c r="E1" s="30"/>
      <c r="F1" s="9" t="s">
        <v>30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31</v>
      </c>
      <c r="B3" s="5"/>
      <c r="C3" s="6"/>
      <c r="D3" s="6"/>
      <c r="E3" s="6"/>
      <c r="F3" s="6"/>
    </row>
    <row r="4" spans="1:6" s="7" customFormat="1" ht="24" customHeight="1">
      <c r="A4" s="4" t="s">
        <v>111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1</v>
      </c>
    </row>
    <row r="6" spans="1:6" ht="24" customHeight="1">
      <c r="B6" s="64" t="s">
        <v>2</v>
      </c>
      <c r="C6" s="13"/>
      <c r="D6" s="31">
        <v>2567</v>
      </c>
      <c r="E6" s="32"/>
      <c r="F6" s="31">
        <v>2566</v>
      </c>
    </row>
    <row r="7" spans="1:6" ht="24" customHeight="1">
      <c r="A7" s="3" t="s">
        <v>32</v>
      </c>
      <c r="B7" s="12"/>
      <c r="C7" s="13"/>
      <c r="D7" s="31"/>
      <c r="E7" s="32"/>
      <c r="F7" s="14"/>
    </row>
    <row r="8" spans="1:6" ht="24" customHeight="1">
      <c r="A8" s="3" t="s">
        <v>33</v>
      </c>
    </row>
    <row r="9" spans="1:6" ht="24" customHeight="1">
      <c r="A9" s="16" t="s">
        <v>82</v>
      </c>
      <c r="B9" s="15"/>
      <c r="D9" s="20">
        <v>211647834</v>
      </c>
      <c r="E9" s="20"/>
      <c r="F9" s="20">
        <v>175001960</v>
      </c>
    </row>
    <row r="10" spans="1:6" ht="24" customHeight="1">
      <c r="A10" s="16" t="s">
        <v>34</v>
      </c>
      <c r="B10" s="15"/>
      <c r="D10" s="20">
        <v>2908576</v>
      </c>
      <c r="E10" s="20"/>
      <c r="F10" s="20">
        <v>1140317</v>
      </c>
    </row>
    <row r="11" spans="1:6" ht="24" customHeight="1">
      <c r="A11" s="3" t="s">
        <v>35</v>
      </c>
      <c r="D11" s="22">
        <f>SUM(D9:D10)</f>
        <v>214556410</v>
      </c>
      <c r="E11" s="20"/>
      <c r="F11" s="22">
        <f>SUM(F9:F10)</f>
        <v>176142277</v>
      </c>
    </row>
    <row r="12" spans="1:6" ht="24" customHeight="1">
      <c r="A12" s="3" t="s">
        <v>36</v>
      </c>
      <c r="D12" s="20"/>
      <c r="E12" s="20"/>
      <c r="F12" s="20"/>
    </row>
    <row r="13" spans="1:6" ht="24" customHeight="1">
      <c r="A13" s="16" t="s">
        <v>77</v>
      </c>
      <c r="D13" s="20">
        <v>183261000</v>
      </c>
      <c r="E13" s="20"/>
      <c r="F13" s="20">
        <v>151880733</v>
      </c>
    </row>
    <row r="14" spans="1:6" ht="24" customHeight="1">
      <c r="A14" s="16" t="s">
        <v>83</v>
      </c>
      <c r="B14" s="15"/>
      <c r="D14" s="20">
        <v>5132041</v>
      </c>
      <c r="E14" s="20"/>
      <c r="F14" s="20">
        <v>4902329</v>
      </c>
    </row>
    <row r="15" spans="1:6" ht="24" customHeight="1">
      <c r="A15" s="16" t="s">
        <v>37</v>
      </c>
      <c r="B15" s="15"/>
      <c r="D15" s="20">
        <v>23809795</v>
      </c>
      <c r="E15" s="20"/>
      <c r="F15" s="20">
        <v>20273125</v>
      </c>
    </row>
    <row r="16" spans="1:6" ht="24" customHeight="1">
      <c r="A16" s="3" t="s">
        <v>38</v>
      </c>
      <c r="D16" s="22">
        <f>SUM(D13:D15)</f>
        <v>212202836</v>
      </c>
      <c r="E16" s="20"/>
      <c r="F16" s="22">
        <f>SUM(F13:F15)</f>
        <v>177056187</v>
      </c>
    </row>
    <row r="17" spans="1:6" ht="24" customHeight="1">
      <c r="A17" s="3" t="s">
        <v>119</v>
      </c>
      <c r="D17" s="21">
        <f>D11-D16</f>
        <v>2353574</v>
      </c>
      <c r="E17" s="20"/>
      <c r="F17" s="21">
        <f>F11-F16</f>
        <v>-913910</v>
      </c>
    </row>
    <row r="18" spans="1:6" ht="24" customHeight="1">
      <c r="A18" s="11" t="s">
        <v>92</v>
      </c>
      <c r="D18" s="23">
        <v>-59150</v>
      </c>
      <c r="E18" s="20"/>
      <c r="F18" s="23">
        <v>-54424</v>
      </c>
    </row>
    <row r="19" spans="1:6" ht="24" customHeight="1">
      <c r="A19" s="18" t="s">
        <v>127</v>
      </c>
      <c r="D19" s="33">
        <f>SUM(D17:D18)</f>
        <v>2294424</v>
      </c>
      <c r="E19" s="20"/>
      <c r="F19" s="33">
        <f>SUM(F17:F18)</f>
        <v>-968334</v>
      </c>
    </row>
    <row r="20" spans="1:6" ht="24" customHeight="1">
      <c r="A20" s="16" t="s">
        <v>103</v>
      </c>
      <c r="B20" s="15">
        <v>8</v>
      </c>
      <c r="D20" s="23">
        <v>1065369</v>
      </c>
      <c r="E20" s="21"/>
      <c r="F20" s="23">
        <v>615624</v>
      </c>
    </row>
    <row r="21" spans="1:6" ht="24" customHeight="1">
      <c r="A21" s="3" t="s">
        <v>120</v>
      </c>
      <c r="B21" s="72"/>
      <c r="D21" s="22">
        <f>SUM(D19:D20)</f>
        <v>3359793</v>
      </c>
      <c r="E21" s="21"/>
      <c r="F21" s="22">
        <f>SUM(F19:F20)</f>
        <v>-352710</v>
      </c>
    </row>
    <row r="22" spans="1:6" ht="24" customHeight="1">
      <c r="A22" s="3"/>
      <c r="B22" s="72"/>
      <c r="D22" s="21"/>
      <c r="E22" s="21"/>
      <c r="F22" s="21"/>
    </row>
    <row r="23" spans="1:6" ht="24" customHeight="1">
      <c r="A23" s="3" t="s">
        <v>78</v>
      </c>
      <c r="D23" s="23">
        <v>0</v>
      </c>
      <c r="E23" s="21"/>
      <c r="F23" s="23">
        <v>0</v>
      </c>
    </row>
    <row r="24" spans="1:6" ht="24" customHeight="1">
      <c r="A24" s="3"/>
      <c r="D24" s="21"/>
      <c r="E24" s="21"/>
      <c r="F24" s="21"/>
    </row>
    <row r="25" spans="1:6" ht="24" customHeight="1" thickBot="1">
      <c r="A25" s="3" t="s">
        <v>105</v>
      </c>
      <c r="D25" s="34">
        <f>SUM(D21:D23)</f>
        <v>3359793</v>
      </c>
      <c r="E25" s="21"/>
      <c r="F25" s="34">
        <f>SUM(F21:F23)</f>
        <v>-352710</v>
      </c>
    </row>
    <row r="26" spans="1:6" ht="24" customHeight="1" thickTop="1">
      <c r="D26" s="21"/>
      <c r="E26" s="21"/>
      <c r="F26" s="21"/>
    </row>
    <row r="27" spans="1:6" ht="24" customHeight="1">
      <c r="A27" s="3" t="s">
        <v>106</v>
      </c>
      <c r="B27" s="15"/>
    </row>
    <row r="28" spans="1:6" ht="24" customHeight="1" thickBot="1">
      <c r="A28" s="11" t="s">
        <v>118</v>
      </c>
      <c r="D28" s="123">
        <f>D25/121500000</f>
        <v>2.7652617283950617E-2</v>
      </c>
      <c r="E28" s="37"/>
      <c r="F28" s="103">
        <f>F25/121500000</f>
        <v>-2.9029629629629631E-3</v>
      </c>
    </row>
    <row r="29" spans="1:6" ht="24" customHeight="1" thickTop="1">
      <c r="D29" s="35"/>
      <c r="E29" s="35"/>
      <c r="F29" s="35"/>
    </row>
    <row r="30" spans="1:6" ht="24" customHeight="1">
      <c r="A30" s="11" t="s">
        <v>129</v>
      </c>
      <c r="B30" s="26"/>
      <c r="D30" s="24"/>
      <c r="E30" s="25"/>
      <c r="F30" s="24"/>
    </row>
    <row r="31" spans="1:6" ht="24" customHeight="1">
      <c r="B31" s="26"/>
      <c r="D31" s="24"/>
      <c r="E31" s="25"/>
      <c r="F31" s="24"/>
    </row>
  </sheetData>
  <printOptions horizontalCentered="1"/>
  <pageMargins left="0.82677165354330717" right="0.39370078740157483" top="0.78740157480314965" bottom="0.19685039370078741" header="0.31496062992125984" footer="0.31496062992125984"/>
  <pageSetup paperSize="9" scale="97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8"/>
  <sheetViews>
    <sheetView showGridLines="0" view="pageBreakPreview" zoomScale="102" zoomScaleNormal="69" zoomScaleSheetLayoutView="102" workbookViewId="0">
      <selection activeCell="C26" sqref="C26"/>
    </sheetView>
  </sheetViews>
  <sheetFormatPr defaultColWidth="9.33203125" defaultRowHeight="24" customHeight="1"/>
  <cols>
    <col min="1" max="1" width="27.33203125" style="42" customWidth="1"/>
    <col min="2" max="2" width="8" style="43" customWidth="1"/>
    <col min="3" max="3" width="15.6640625" style="43" customWidth="1"/>
    <col min="4" max="4" width="1.5546875" style="43" customWidth="1"/>
    <col min="5" max="5" width="15.6640625" style="43" customWidth="1"/>
    <col min="6" max="6" width="1.5546875" style="43" customWidth="1"/>
    <col min="7" max="7" width="15.6640625" style="43" customWidth="1"/>
    <col min="8" max="8" width="1.5546875" style="44" customWidth="1"/>
    <col min="9" max="9" width="15.6640625" style="43" customWidth="1"/>
    <col min="10" max="10" width="1.5546875" style="43" customWidth="1"/>
    <col min="11" max="11" width="15.6640625" style="43" customWidth="1"/>
    <col min="12" max="12" width="1.5546875" style="1" customWidth="1"/>
    <col min="13" max="13" width="13.5546875" style="1" customWidth="1"/>
    <col min="14" max="16384" width="9.33203125" style="1"/>
  </cols>
  <sheetData>
    <row r="1" spans="1:11" ht="24" customHeight="1">
      <c r="K1" s="45" t="s">
        <v>52</v>
      </c>
    </row>
    <row r="2" spans="1:11" ht="24" customHeight="1">
      <c r="A2" s="124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24" customHeight="1">
      <c r="A3" s="125" t="s">
        <v>128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24" customHeight="1">
      <c r="A4" s="125" t="s">
        <v>111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24" customHeight="1">
      <c r="A5" s="126" t="s">
        <v>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1" s="2" customFormat="1" ht="24" customHeight="1">
      <c r="A6" s="46"/>
      <c r="B6" s="47"/>
      <c r="C6" s="47" t="s">
        <v>90</v>
      </c>
      <c r="D6" s="47"/>
      <c r="E6" s="47"/>
      <c r="F6" s="47"/>
      <c r="G6" s="127" t="s">
        <v>24</v>
      </c>
      <c r="H6" s="127"/>
      <c r="I6" s="127"/>
      <c r="J6" s="47"/>
      <c r="K6" s="47"/>
    </row>
    <row r="7" spans="1:11" s="2" customFormat="1" ht="24" customHeight="1">
      <c r="A7" s="46"/>
      <c r="B7" s="47"/>
      <c r="C7" s="47" t="s">
        <v>60</v>
      </c>
      <c r="D7" s="47"/>
      <c r="E7" s="47" t="s">
        <v>53</v>
      </c>
      <c r="F7" s="47"/>
      <c r="G7" s="48" t="s">
        <v>54</v>
      </c>
      <c r="H7" s="48"/>
      <c r="I7" s="47"/>
      <c r="J7" s="47"/>
      <c r="K7" s="47"/>
    </row>
    <row r="8" spans="1:11" s="2" customFormat="1" ht="24" customHeight="1">
      <c r="A8" s="46"/>
      <c r="B8" s="47"/>
      <c r="C8" s="49" t="s">
        <v>61</v>
      </c>
      <c r="D8" s="47"/>
      <c r="E8" s="49" t="s">
        <v>62</v>
      </c>
      <c r="F8" s="47"/>
      <c r="G8" s="49" t="s">
        <v>55</v>
      </c>
      <c r="H8" s="48"/>
      <c r="I8" s="49" t="s">
        <v>56</v>
      </c>
      <c r="J8" s="47"/>
      <c r="K8" s="49" t="s">
        <v>57</v>
      </c>
    </row>
    <row r="9" spans="1:11" s="2" customFormat="1" ht="24" customHeight="1">
      <c r="A9" s="46"/>
      <c r="B9" s="47"/>
      <c r="C9" s="48"/>
      <c r="D9" s="47"/>
      <c r="E9" s="48"/>
      <c r="F9" s="47"/>
      <c r="G9" s="48"/>
      <c r="H9" s="48"/>
      <c r="I9" s="48"/>
      <c r="J9" s="47"/>
      <c r="K9" s="48"/>
    </row>
    <row r="10" spans="1:11" ht="24" customHeight="1">
      <c r="A10" s="50" t="s">
        <v>101</v>
      </c>
      <c r="C10" s="51">
        <v>121500000</v>
      </c>
      <c r="D10" s="51"/>
      <c r="E10" s="51">
        <v>233350000</v>
      </c>
      <c r="F10" s="51"/>
      <c r="G10" s="51">
        <v>12150000</v>
      </c>
      <c r="H10" s="52"/>
      <c r="I10" s="51">
        <v>40424370</v>
      </c>
      <c r="J10" s="51"/>
      <c r="K10" s="51">
        <f>SUM(C10:I10)</f>
        <v>407424370</v>
      </c>
    </row>
    <row r="11" spans="1:11" ht="24" customHeight="1">
      <c r="A11" s="53" t="s">
        <v>130</v>
      </c>
      <c r="C11" s="54">
        <v>0</v>
      </c>
      <c r="D11" s="52"/>
      <c r="E11" s="54">
        <v>0</v>
      </c>
      <c r="F11" s="52"/>
      <c r="G11" s="54">
        <v>0</v>
      </c>
      <c r="H11" s="52"/>
      <c r="I11" s="52">
        <f>PL!F25</f>
        <v>-352710</v>
      </c>
      <c r="J11" s="51"/>
      <c r="K11" s="51">
        <f>SUM(C11:I11)</f>
        <v>-352710</v>
      </c>
    </row>
    <row r="12" spans="1:11" ht="24" customHeight="1" thickBot="1">
      <c r="A12" s="50" t="s">
        <v>102</v>
      </c>
      <c r="C12" s="55">
        <f>SUM(C10:C11)</f>
        <v>121500000</v>
      </c>
      <c r="D12" s="52"/>
      <c r="E12" s="55">
        <f>SUM(E10:E11)</f>
        <v>233350000</v>
      </c>
      <c r="F12" s="52"/>
      <c r="G12" s="55">
        <f>SUM(G10:G11)</f>
        <v>12150000</v>
      </c>
      <c r="H12" s="52"/>
      <c r="I12" s="55">
        <f>SUM(I10:I11)</f>
        <v>40071660</v>
      </c>
      <c r="J12" s="52"/>
      <c r="K12" s="55">
        <f>SUM(K10:K11)</f>
        <v>407071660</v>
      </c>
    </row>
    <row r="13" spans="1:11" ht="24" customHeight="1" thickTop="1">
      <c r="A13" s="53"/>
      <c r="C13" s="56"/>
      <c r="D13" s="56"/>
      <c r="E13" s="56"/>
      <c r="F13" s="56"/>
      <c r="G13" s="56"/>
      <c r="H13" s="57"/>
      <c r="I13" s="56"/>
      <c r="J13" s="56"/>
      <c r="K13" s="56"/>
    </row>
    <row r="14" spans="1:11" ht="24" customHeight="1">
      <c r="A14" s="50" t="s">
        <v>112</v>
      </c>
      <c r="C14" s="51">
        <v>121500000</v>
      </c>
      <c r="D14" s="51"/>
      <c r="E14" s="51">
        <v>233350000</v>
      </c>
      <c r="F14" s="51"/>
      <c r="G14" s="51">
        <v>12150000</v>
      </c>
      <c r="H14" s="52"/>
      <c r="I14" s="51">
        <v>56448414</v>
      </c>
      <c r="J14" s="51"/>
      <c r="K14" s="51">
        <f>SUM(C14:I14)</f>
        <v>423448414</v>
      </c>
    </row>
    <row r="15" spans="1:11" ht="24" customHeight="1">
      <c r="A15" s="53" t="s">
        <v>79</v>
      </c>
      <c r="C15" s="54">
        <v>0</v>
      </c>
      <c r="D15" s="52"/>
      <c r="E15" s="54">
        <v>0</v>
      </c>
      <c r="F15" s="52"/>
      <c r="G15" s="54">
        <v>0</v>
      </c>
      <c r="H15" s="52"/>
      <c r="I15" s="52">
        <f>PL!D25</f>
        <v>3359793</v>
      </c>
      <c r="J15" s="51"/>
      <c r="K15" s="51">
        <f>SUM(C15:I15)</f>
        <v>3359793</v>
      </c>
    </row>
    <row r="16" spans="1:11" ht="24" customHeight="1" thickBot="1">
      <c r="A16" s="50" t="s">
        <v>113</v>
      </c>
      <c r="C16" s="55">
        <f>SUM(C14:C15)</f>
        <v>121500000</v>
      </c>
      <c r="D16" s="52"/>
      <c r="E16" s="55">
        <f>SUM(E14:E15)</f>
        <v>233350000</v>
      </c>
      <c r="F16" s="52"/>
      <c r="G16" s="55">
        <f>SUM(G14:G15)</f>
        <v>12150000</v>
      </c>
      <c r="H16" s="52"/>
      <c r="I16" s="55">
        <f>SUM(I14:I15)</f>
        <v>59808207</v>
      </c>
      <c r="J16" s="52"/>
      <c r="K16" s="55">
        <f>SUM(K14:K15)</f>
        <v>426808207</v>
      </c>
    </row>
    <row r="17" spans="1:12" ht="24" customHeight="1" thickTop="1">
      <c r="A17" s="53"/>
      <c r="C17" s="56"/>
      <c r="D17" s="56"/>
      <c r="E17" s="56"/>
      <c r="F17" s="56"/>
      <c r="G17" s="56"/>
      <c r="H17" s="56"/>
      <c r="I17" s="56"/>
      <c r="J17" s="58"/>
      <c r="K17" s="56">
        <f>K16-BS!E64</f>
        <v>0</v>
      </c>
      <c r="L17" s="39"/>
    </row>
    <row r="18" spans="1:12" ht="24" customHeight="1">
      <c r="A18" s="42" t="s">
        <v>129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67" right="0.35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showGridLines="0" view="pageBreakPreview" zoomScale="112" zoomScaleNormal="85" zoomScaleSheetLayoutView="112" workbookViewId="0">
      <selection activeCell="I34" sqref="I34"/>
    </sheetView>
  </sheetViews>
  <sheetFormatPr defaultColWidth="10.5546875" defaultRowHeight="24" customHeight="1"/>
  <cols>
    <col min="1" max="1" width="54.109375" style="11" customWidth="1"/>
    <col min="2" max="2" width="6.88671875" style="11" customWidth="1"/>
    <col min="3" max="3" width="1.5546875" style="10" customWidth="1"/>
    <col min="4" max="4" width="16.33203125" style="10" customWidth="1"/>
    <col min="5" max="5" width="1.44140625" style="10" customWidth="1"/>
    <col min="6" max="6" width="15.88671875" style="10" customWidth="1"/>
    <col min="7" max="7" width="11.6640625" style="10" bestFit="1" customWidth="1"/>
    <col min="8" max="16384" width="10.5546875" style="10"/>
  </cols>
  <sheetData>
    <row r="1" spans="1:6" s="7" customFormat="1" ht="24" customHeight="1">
      <c r="B1" s="5"/>
      <c r="C1" s="6"/>
      <c r="D1" s="6"/>
      <c r="E1" s="6"/>
      <c r="F1" s="9" t="s">
        <v>30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39</v>
      </c>
      <c r="B3" s="5"/>
      <c r="C3" s="6"/>
      <c r="D3" s="6"/>
      <c r="E3" s="6"/>
      <c r="F3" s="6"/>
    </row>
    <row r="4" spans="1:6" s="7" customFormat="1" ht="24" customHeight="1">
      <c r="A4" s="4" t="s">
        <v>111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1</v>
      </c>
    </row>
    <row r="6" spans="1:6" ht="24" customHeight="1">
      <c r="B6" s="12"/>
      <c r="C6" s="13"/>
      <c r="D6" s="31">
        <v>2567</v>
      </c>
      <c r="E6" s="32"/>
      <c r="F6" s="31">
        <v>2566</v>
      </c>
    </row>
    <row r="7" spans="1:6" ht="24" customHeight="1">
      <c r="A7" s="3" t="s">
        <v>58</v>
      </c>
      <c r="B7" s="36"/>
      <c r="D7" s="19"/>
      <c r="E7" s="19"/>
      <c r="F7" s="19"/>
    </row>
    <row r="8" spans="1:6" ht="24" customHeight="1">
      <c r="A8" s="11" t="s">
        <v>121</v>
      </c>
      <c r="B8" s="36"/>
      <c r="D8" s="21">
        <f>PL!D19</f>
        <v>2294424</v>
      </c>
      <c r="E8" s="21"/>
      <c r="F8" s="21">
        <f>PL!F19</f>
        <v>-968334</v>
      </c>
    </row>
    <row r="9" spans="1:6" ht="24" customHeight="1">
      <c r="A9" s="11" t="s">
        <v>98</v>
      </c>
      <c r="B9" s="36"/>
      <c r="D9" s="20"/>
      <c r="E9" s="20"/>
      <c r="F9" s="20"/>
    </row>
    <row r="10" spans="1:6" ht="24" customHeight="1">
      <c r="A10" s="11" t="s">
        <v>40</v>
      </c>
      <c r="B10" s="36"/>
      <c r="D10" s="20"/>
      <c r="E10" s="20"/>
      <c r="F10" s="20"/>
    </row>
    <row r="11" spans="1:6" ht="24" customHeight="1">
      <c r="A11" s="16" t="s">
        <v>41</v>
      </c>
      <c r="B11" s="36"/>
      <c r="D11" s="21">
        <v>5268874</v>
      </c>
      <c r="E11" s="20"/>
      <c r="F11" s="21">
        <v>4740562</v>
      </c>
    </row>
    <row r="12" spans="1:6" ht="24" customHeight="1">
      <c r="A12" s="40" t="s">
        <v>99</v>
      </c>
      <c r="B12" s="36"/>
      <c r="D12" s="20">
        <v>792779</v>
      </c>
      <c r="E12" s="20"/>
      <c r="F12" s="20">
        <v>-569438</v>
      </c>
    </row>
    <row r="13" spans="1:6" ht="24" customHeight="1">
      <c r="A13" s="16" t="s">
        <v>117</v>
      </c>
      <c r="B13" s="36"/>
      <c r="D13" s="20">
        <v>-545518</v>
      </c>
      <c r="E13" s="20"/>
      <c r="F13" s="20">
        <v>268220</v>
      </c>
    </row>
    <row r="14" spans="1:6" ht="24" customHeight="1">
      <c r="A14" s="16" t="s">
        <v>131</v>
      </c>
      <c r="B14" s="36"/>
      <c r="D14" s="20">
        <v>0</v>
      </c>
      <c r="E14" s="20"/>
      <c r="F14" s="20">
        <v>-4011</v>
      </c>
    </row>
    <row r="15" spans="1:6" ht="24" customHeight="1">
      <c r="A15" s="11" t="s">
        <v>42</v>
      </c>
      <c r="B15" s="36"/>
      <c r="D15" s="20">
        <v>1037905</v>
      </c>
      <c r="E15" s="20"/>
      <c r="F15" s="20">
        <v>1524657</v>
      </c>
    </row>
    <row r="16" spans="1:6" ht="24" customHeight="1">
      <c r="A16" s="11" t="s">
        <v>132</v>
      </c>
      <c r="B16" s="36"/>
      <c r="D16" s="20">
        <v>-212869</v>
      </c>
      <c r="E16" s="20"/>
      <c r="F16" s="20">
        <v>272149</v>
      </c>
    </row>
    <row r="17" spans="1:6" ht="24" customHeight="1">
      <c r="A17" s="11" t="s">
        <v>43</v>
      </c>
      <c r="B17" s="36"/>
      <c r="D17" s="20">
        <v>-318545</v>
      </c>
      <c r="E17" s="20"/>
      <c r="F17" s="20">
        <v>-72453</v>
      </c>
    </row>
    <row r="18" spans="1:6" ht="24" customHeight="1">
      <c r="A18" s="41" t="s">
        <v>96</v>
      </c>
      <c r="B18" s="36"/>
      <c r="D18" s="23">
        <v>59150</v>
      </c>
      <c r="E18" s="20"/>
      <c r="F18" s="23">
        <v>54424</v>
      </c>
    </row>
    <row r="19" spans="1:6" ht="24" customHeight="1">
      <c r="A19" s="11" t="s">
        <v>122</v>
      </c>
      <c r="B19" s="36"/>
      <c r="D19" s="20">
        <f>SUM(D8:D18)</f>
        <v>8376200</v>
      </c>
      <c r="E19" s="20"/>
      <c r="F19" s="20">
        <f>SUM(F8:F18)</f>
        <v>5245776</v>
      </c>
    </row>
    <row r="20" spans="1:6" ht="24" customHeight="1">
      <c r="A20" s="11" t="s">
        <v>123</v>
      </c>
      <c r="B20" s="36"/>
      <c r="D20" s="20"/>
      <c r="E20" s="20"/>
      <c r="F20" s="20"/>
    </row>
    <row r="21" spans="1:6" ht="24" customHeight="1">
      <c r="A21" s="11" t="s">
        <v>80</v>
      </c>
      <c r="B21" s="36"/>
      <c r="D21" s="20"/>
      <c r="E21" s="20"/>
      <c r="F21" s="20"/>
    </row>
    <row r="22" spans="1:6" ht="24" customHeight="1">
      <c r="A22" s="11" t="s">
        <v>66</v>
      </c>
      <c r="B22" s="36"/>
      <c r="D22" s="20">
        <v>16375731</v>
      </c>
      <c r="E22" s="20"/>
      <c r="F22" s="20">
        <v>-6106978</v>
      </c>
    </row>
    <row r="23" spans="1:6" ht="24" customHeight="1">
      <c r="A23" s="11" t="s">
        <v>44</v>
      </c>
      <c r="B23" s="36"/>
      <c r="D23" s="20">
        <v>-11767677</v>
      </c>
      <c r="E23" s="20"/>
      <c r="F23" s="20">
        <v>-6760526</v>
      </c>
    </row>
    <row r="24" spans="1:6" ht="24" customHeight="1">
      <c r="A24" s="16" t="s">
        <v>45</v>
      </c>
      <c r="B24" s="36"/>
      <c r="D24" s="20">
        <v>-3366718</v>
      </c>
      <c r="E24" s="20"/>
      <c r="F24" s="20">
        <v>-292378</v>
      </c>
    </row>
    <row r="25" spans="1:6" ht="24" customHeight="1">
      <c r="A25" s="11" t="s">
        <v>46</v>
      </c>
      <c r="B25" s="36"/>
      <c r="D25" s="20"/>
      <c r="E25" s="20"/>
      <c r="F25" s="20"/>
    </row>
    <row r="26" spans="1:6" ht="24" customHeight="1">
      <c r="A26" s="16" t="s">
        <v>67</v>
      </c>
      <c r="B26" s="36"/>
      <c r="D26" s="20">
        <v>9473289</v>
      </c>
      <c r="E26" s="20"/>
      <c r="F26" s="20">
        <v>-1341228</v>
      </c>
    </row>
    <row r="27" spans="1:6" ht="24" customHeight="1">
      <c r="A27" s="16" t="s">
        <v>100</v>
      </c>
      <c r="B27" s="36"/>
      <c r="D27" s="20">
        <v>-7684485</v>
      </c>
      <c r="E27" s="20"/>
      <c r="F27" s="20">
        <v>293868</v>
      </c>
    </row>
    <row r="28" spans="1:6" ht="24" customHeight="1">
      <c r="A28" s="16" t="s">
        <v>47</v>
      </c>
      <c r="B28" s="36"/>
      <c r="D28" s="21">
        <v>-181975</v>
      </c>
      <c r="E28" s="21"/>
      <c r="F28" s="21">
        <v>-227791</v>
      </c>
    </row>
    <row r="29" spans="1:6" ht="24" customHeight="1">
      <c r="A29" s="16" t="s">
        <v>85</v>
      </c>
      <c r="B29" s="36"/>
      <c r="D29" s="23">
        <v>-440000</v>
      </c>
      <c r="E29" s="20"/>
      <c r="F29" s="23">
        <v>-297700</v>
      </c>
    </row>
    <row r="30" spans="1:6" ht="24" customHeight="1">
      <c r="A30" s="16" t="s">
        <v>108</v>
      </c>
      <c r="B30" s="36"/>
      <c r="D30" s="20">
        <f>SUM(D19:E29)</f>
        <v>10784365</v>
      </c>
      <c r="E30" s="20"/>
      <c r="F30" s="20">
        <f>SUM(F19:G29)</f>
        <v>-9486957</v>
      </c>
    </row>
    <row r="31" spans="1:6" ht="24" customHeight="1">
      <c r="A31" s="40" t="s">
        <v>93</v>
      </c>
      <c r="B31" s="36"/>
      <c r="D31" s="23">
        <v>-59150</v>
      </c>
      <c r="E31" s="20"/>
      <c r="F31" s="23">
        <v>-54424</v>
      </c>
    </row>
    <row r="32" spans="1:6" ht="24" customHeight="1">
      <c r="A32" s="18" t="s">
        <v>104</v>
      </c>
      <c r="B32" s="36"/>
      <c r="D32" s="23">
        <f>SUM(D30:D31)</f>
        <v>10725215</v>
      </c>
      <c r="E32" s="20"/>
      <c r="F32" s="23">
        <f>SUM(F30:F31)</f>
        <v>-9541381</v>
      </c>
    </row>
    <row r="33" spans="1:6" ht="24" customHeight="1">
      <c r="B33" s="36"/>
      <c r="D33" s="24"/>
      <c r="E33" s="25"/>
      <c r="F33" s="24"/>
    </row>
    <row r="34" spans="1:6" ht="24" customHeight="1">
      <c r="A34" s="17" t="s">
        <v>129</v>
      </c>
      <c r="B34" s="36"/>
    </row>
    <row r="35" spans="1:6" s="28" customFormat="1" ht="24" customHeight="1">
      <c r="D35" s="29"/>
      <c r="E35" s="30"/>
      <c r="F35" s="9" t="s">
        <v>30</v>
      </c>
    </row>
    <row r="36" spans="1:6" s="7" customFormat="1" ht="24" customHeight="1">
      <c r="A36" s="4" t="s">
        <v>0</v>
      </c>
      <c r="B36" s="5"/>
      <c r="C36" s="6"/>
      <c r="D36" s="6"/>
      <c r="E36" s="6"/>
      <c r="F36" s="6"/>
    </row>
    <row r="37" spans="1:6" s="7" customFormat="1" ht="24" customHeight="1">
      <c r="A37" s="18" t="s">
        <v>48</v>
      </c>
      <c r="B37" s="5"/>
      <c r="C37" s="6"/>
      <c r="D37" s="6"/>
      <c r="E37" s="6"/>
      <c r="F37" s="6"/>
    </row>
    <row r="38" spans="1:6" s="7" customFormat="1" ht="24" customHeight="1">
      <c r="A38" s="4" t="s">
        <v>111</v>
      </c>
      <c r="B38" s="5"/>
      <c r="C38" s="6"/>
      <c r="D38" s="6"/>
      <c r="E38" s="6"/>
      <c r="F38" s="6"/>
    </row>
    <row r="39" spans="1:6" s="7" customFormat="1" ht="24" customHeight="1">
      <c r="B39" s="5"/>
      <c r="C39" s="6"/>
      <c r="D39" s="8"/>
      <c r="E39" s="6"/>
      <c r="F39" s="9" t="s">
        <v>1</v>
      </c>
    </row>
    <row r="40" spans="1:6" ht="24" customHeight="1">
      <c r="B40" s="12"/>
      <c r="C40" s="13"/>
      <c r="D40" s="31">
        <v>2567</v>
      </c>
      <c r="E40" s="32"/>
      <c r="F40" s="31">
        <v>2566</v>
      </c>
    </row>
    <row r="41" spans="1:6" ht="24" customHeight="1">
      <c r="A41" s="3" t="s">
        <v>59</v>
      </c>
      <c r="B41" s="36"/>
      <c r="D41" s="24"/>
      <c r="E41" s="25"/>
      <c r="F41" s="24"/>
    </row>
    <row r="42" spans="1:6" ht="24" customHeight="1">
      <c r="A42" s="27" t="s">
        <v>94</v>
      </c>
      <c r="B42" s="36"/>
      <c r="D42" s="21">
        <v>-299340</v>
      </c>
      <c r="E42" s="21"/>
      <c r="F42" s="21">
        <v>-2150348</v>
      </c>
    </row>
    <row r="43" spans="1:6" ht="24" customHeight="1">
      <c r="A43" s="27" t="s">
        <v>133</v>
      </c>
      <c r="B43" s="36"/>
      <c r="D43" s="21">
        <v>0</v>
      </c>
      <c r="E43" s="21"/>
      <c r="F43" s="21">
        <v>12109</v>
      </c>
    </row>
    <row r="44" spans="1:6" ht="24" customHeight="1">
      <c r="A44" s="27" t="s">
        <v>86</v>
      </c>
      <c r="B44" s="36"/>
      <c r="D44" s="21">
        <v>4161</v>
      </c>
      <c r="E44" s="21"/>
      <c r="F44" s="21">
        <v>6270</v>
      </c>
    </row>
    <row r="45" spans="1:6" ht="24" customHeight="1">
      <c r="A45" s="3" t="s">
        <v>84</v>
      </c>
      <c r="B45" s="36"/>
      <c r="D45" s="22">
        <f>SUM(D42:D44)</f>
        <v>-295179</v>
      </c>
      <c r="E45" s="20"/>
      <c r="F45" s="22">
        <f>SUM(F42:F44)</f>
        <v>-2131969</v>
      </c>
    </row>
    <row r="46" spans="1:6" ht="24" customHeight="1">
      <c r="A46" s="3" t="s">
        <v>81</v>
      </c>
      <c r="B46" s="36"/>
      <c r="D46" s="20"/>
      <c r="E46" s="20"/>
      <c r="F46" s="20"/>
    </row>
    <row r="47" spans="1:6" ht="24" customHeight="1">
      <c r="A47" s="11" t="s">
        <v>124</v>
      </c>
      <c r="B47" s="36"/>
      <c r="D47" s="20">
        <v>-552355</v>
      </c>
      <c r="E47" s="20"/>
      <c r="F47" s="20">
        <v>-252925</v>
      </c>
    </row>
    <row r="48" spans="1:6" ht="24" customHeight="1">
      <c r="A48" s="3" t="s">
        <v>49</v>
      </c>
      <c r="B48" s="36"/>
      <c r="D48" s="22">
        <f>SUM(D47:D47)</f>
        <v>-552355</v>
      </c>
      <c r="E48" s="20"/>
      <c r="F48" s="22">
        <f>SUM(F47:F47)</f>
        <v>-252925</v>
      </c>
    </row>
    <row r="49" spans="1:6" ht="24" customHeight="1">
      <c r="A49" s="3" t="s">
        <v>107</v>
      </c>
      <c r="B49" s="36"/>
      <c r="D49" s="21">
        <f>SUM(D48,D45,D32)</f>
        <v>9877681</v>
      </c>
      <c r="E49" s="20"/>
      <c r="F49" s="21">
        <f>SUM(F48,F45,F32)</f>
        <v>-11926275</v>
      </c>
    </row>
    <row r="50" spans="1:6" ht="24" customHeight="1">
      <c r="A50" s="18" t="s">
        <v>50</v>
      </c>
      <c r="B50" s="36"/>
      <c r="D50" s="23">
        <f>BS!G10</f>
        <v>118862064</v>
      </c>
      <c r="E50" s="20"/>
      <c r="F50" s="23">
        <v>91168148</v>
      </c>
    </row>
    <row r="51" spans="1:6" ht="24" customHeight="1" thickBot="1">
      <c r="A51" s="4" t="s">
        <v>51</v>
      </c>
      <c r="B51" s="36"/>
      <c r="D51" s="34">
        <f>SUM(D49:D50)</f>
        <v>128739745</v>
      </c>
      <c r="E51" s="20"/>
      <c r="F51" s="34">
        <f>SUM(F49:F50)</f>
        <v>79241873</v>
      </c>
    </row>
    <row r="52" spans="1:6" ht="24" customHeight="1" thickTop="1">
      <c r="A52" s="4"/>
      <c r="B52" s="36"/>
      <c r="D52" s="122">
        <f>D51-BS!E10</f>
        <v>0</v>
      </c>
      <c r="E52" s="20"/>
      <c r="F52" s="38"/>
    </row>
    <row r="53" spans="1:6" ht="24" customHeight="1">
      <c r="A53" s="71" t="s">
        <v>68</v>
      </c>
      <c r="B53" s="36"/>
      <c r="D53" s="20"/>
      <c r="E53" s="20"/>
      <c r="F53" s="20"/>
    </row>
    <row r="54" spans="1:6" ht="24" customHeight="1">
      <c r="A54" s="16" t="s">
        <v>69</v>
      </c>
      <c r="B54" s="36"/>
      <c r="D54" s="20"/>
      <c r="E54" s="20"/>
      <c r="F54" s="20"/>
    </row>
    <row r="55" spans="1:6" ht="24" customHeight="1">
      <c r="A55" s="40" t="s">
        <v>95</v>
      </c>
      <c r="B55" s="36"/>
      <c r="D55" s="20">
        <v>1194936</v>
      </c>
      <c r="E55" s="20"/>
      <c r="F55" s="20">
        <v>117590</v>
      </c>
    </row>
    <row r="56" spans="1:6" ht="24" customHeight="1">
      <c r="A56" s="16"/>
      <c r="B56" s="36"/>
      <c r="D56" s="20"/>
      <c r="E56" s="20"/>
      <c r="F56" s="20"/>
    </row>
    <row r="57" spans="1:6" ht="24" customHeight="1">
      <c r="A57" s="17" t="s">
        <v>129</v>
      </c>
      <c r="B57" s="36"/>
    </row>
  </sheetData>
  <printOptions horizontalCentered="1"/>
  <pageMargins left="0.78740157480314965" right="0.35433070866141736" top="0.78740157480314965" bottom="0.19685039370078741" header="0.31496062992125984" footer="0.31496062992125984"/>
  <pageSetup paperSize="9" scale="92" fitToHeight="6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</vt:lpstr>
      <vt:lpstr>PL</vt:lpstr>
      <vt:lpstr>CE</vt:lpstr>
      <vt:lpstr>CF </vt:lpstr>
      <vt:lpstr>BS!Print_Area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2024-05-08T09:36:29Z</cp:lastPrinted>
  <dcterms:created xsi:type="dcterms:W3CDTF">2011-05-02T09:09:37Z</dcterms:created>
  <dcterms:modified xsi:type="dcterms:W3CDTF">2024-05-09T04:43:28Z</dcterms:modified>
</cp:coreProperties>
</file>