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4\Q2'2024\SET\"/>
    </mc:Choice>
  </mc:AlternateContent>
  <xr:revisionPtr revIDLastSave="0" documentId="13_ncr:1_{76DC2407-F851-479B-93CD-61B7E1B6C9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S" sheetId="4" r:id="rId1"/>
    <sheet name="PL" sheetId="5" r:id="rId2"/>
    <sheet name="CE" sheetId="2" r:id="rId3"/>
    <sheet name="CF " sheetId="6" r:id="rId4"/>
  </sheets>
  <definedNames>
    <definedName name="_xlnm.Print_Area" localSheetId="0">BS!$A$1:$G$73</definedName>
    <definedName name="_xlnm.Print_Area" localSheetId="2">CE!$A$1:$K$21</definedName>
    <definedName name="_xlnm.Print_Area" localSheetId="3">'CF '!$A$1:$F$61</definedName>
    <definedName name="_xlnm.Print_Area" localSheetId="1">PL!$A$1:$F$62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6" l="1"/>
  <c r="D44" i="6"/>
  <c r="F48" i="6" l="1"/>
  <c r="D48" i="6"/>
  <c r="K16" i="2" l="1"/>
  <c r="G17" i="2" l="1"/>
  <c r="E17" i="2"/>
  <c r="C17" i="2"/>
  <c r="G63" i="4" l="1"/>
  <c r="G62" i="4"/>
  <c r="G60" i="4"/>
  <c r="G59" i="4"/>
  <c r="G43" i="4"/>
  <c r="E43" i="4"/>
  <c r="G39" i="4"/>
  <c r="E39" i="4"/>
  <c r="G22" i="4"/>
  <c r="G23" i="4" s="1"/>
  <c r="E22" i="4"/>
  <c r="G15" i="4"/>
  <c r="E15" i="4"/>
  <c r="D54" i="6"/>
  <c r="F55" i="6"/>
  <c r="F52" i="6"/>
  <c r="F47" i="5"/>
  <c r="F42" i="5"/>
  <c r="F16" i="5"/>
  <c r="F17" i="5" s="1"/>
  <c r="F19" i="5" s="1"/>
  <c r="F21" i="5" s="1"/>
  <c r="F25" i="5" s="1"/>
  <c r="F28" i="5" s="1"/>
  <c r="F11" i="5"/>
  <c r="F48" i="5" l="1"/>
  <c r="F50" i="5" s="1"/>
  <c r="F52" i="5" s="1"/>
  <c r="G44" i="4"/>
  <c r="E44" i="4"/>
  <c r="G64" i="4"/>
  <c r="G65" i="4" s="1"/>
  <c r="G66" i="4" s="1"/>
  <c r="E23" i="4"/>
  <c r="F56" i="5" l="1"/>
  <c r="F59" i="5" s="1"/>
  <c r="I11" i="2"/>
  <c r="K10" i="2"/>
  <c r="D52" i="6" l="1"/>
  <c r="E62" i="4" l="1"/>
  <c r="E60" i="4"/>
  <c r="E59" i="4"/>
  <c r="D16" i="5"/>
  <c r="D11" i="5"/>
  <c r="G12" i="2"/>
  <c r="E12" i="2"/>
  <c r="K11" i="2"/>
  <c r="C12" i="2" l="1"/>
  <c r="D17" i="5"/>
  <c r="D19" i="5" s="1"/>
  <c r="D21" i="5" l="1"/>
  <c r="I12" i="2"/>
  <c r="D25" i="5" l="1"/>
  <c r="F8" i="6"/>
  <c r="F20" i="6" l="1"/>
  <c r="F30" i="6" s="1"/>
  <c r="F33" i="6" s="1"/>
  <c r="D28" i="5"/>
  <c r="D47" i="5"/>
  <c r="D42" i="5" l="1"/>
  <c r="D48" i="5" l="1"/>
  <c r="K12" i="2"/>
  <c r="D50" i="5" l="1"/>
  <c r="D8" i="6" s="1"/>
  <c r="D20" i="6" s="1"/>
  <c r="D52" i="5" l="1"/>
  <c r="D30" i="6"/>
  <c r="D33" i="6" s="1"/>
  <c r="I15" i="2" l="1"/>
  <c r="I17" i="2" s="1"/>
  <c r="E63" i="4" s="1"/>
  <c r="E64" i="4" s="1"/>
  <c r="E65" i="4" s="1"/>
  <c r="E66" i="4" s="1"/>
  <c r="D56" i="5"/>
  <c r="D59" i="5" s="1"/>
  <c r="D53" i="6"/>
  <c r="D55" i="6" s="1"/>
  <c r="D56" i="6" s="1"/>
  <c r="K15" i="2" l="1"/>
  <c r="K17" i="2" s="1"/>
  <c r="K14" i="2"/>
  <c r="K18" i="2" l="1"/>
</calcChain>
</file>

<file path=xl/sharedStrings.xml><?xml version="1.0" encoding="utf-8"?>
<sst xmlns="http://schemas.openxmlformats.org/spreadsheetml/2006/main" count="206" uniqueCount="143">
  <si>
    <t>บริษัท ไทยโพลีอะคริลิค จำกัด (มหาชน)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</si>
  <si>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</si>
  <si>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</si>
  <si>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</si>
  <si>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</si>
  <si>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</si>
  <si>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</si>
  <si>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</si>
  <si>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</si>
  <si>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</si>
  <si>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</si>
  <si>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</si>
  <si>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</si>
  <si>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</si>
  <si>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</si>
  <si>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</si>
  <si>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</si>
  <si>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</si>
  <si>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</si>
  <si>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</si>
  <si>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</si>
  <si>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</si>
  <si>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</si>
  <si>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</si>
  <si>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</si>
  <si>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</si>
  <si>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</si>
  <si>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</si>
  <si>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</si>
  <si>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</si>
  <si>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 xml:space="preserve"> (ยังไม่ได้ตรวจสอบ แต่สอบทานแล้ว)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</si>
  <si>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</si>
  <si>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</si>
  <si>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</si>
  <si>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</si>
  <si>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</si>
  <si>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</si>
  <si>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</si>
  <si>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</si>
  <si>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</si>
  <si>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</si>
  <si>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</si>
  <si>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</si>
  <si>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</si>
  <si>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</si>
  <si>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</si>
  <si>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</si>
  <si>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</si>
  <si>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>งบกระแสเงินสด (ต่อ)</t>
  </si>
  <si>
    <t>เงินสดสุทธิใช้ไปในกิจกรรมจัดหาเงิน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</si>
  <si>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</si>
  <si>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</si>
  <si>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(ยังไม่ได้ตรวจสอบ แต่สอบทานแล้ว)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</si>
  <si>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</si>
  <si>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</si>
  <si>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</si>
  <si>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</si>
  <si>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</si>
  <si>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จำหน่ายและชำระ</t>
  </si>
  <si>
    <t>เต็มมูลค่าแล้ว</t>
  </si>
  <si>
    <t>มูลค่าหุ้นสามัญ</t>
  </si>
  <si>
    <t xml:space="preserve">สินค้าคงเหลือ </t>
  </si>
  <si>
    <t xml:space="preserve">ที่ดิน อาคารและอุปกรณ์ </t>
  </si>
  <si>
    <t>เจ้าหนี้การค้าและเจ้าหนี้อื่น</t>
  </si>
  <si>
    <t xml:space="preserve">   ลูกหนี้การค้าและลูกหนี้อื่น</t>
  </si>
  <si>
    <t xml:space="preserve">   เจ้าหนี้การค้าและเจ้าหนี้อื่น</t>
  </si>
  <si>
    <t xml:space="preserve">   จ่ายภาษีเงินได้</t>
  </si>
  <si>
    <t>ข้อมูลกระแสเงินสดเปิดเผยเพิ่มเติม</t>
  </si>
  <si>
    <t>รายการที่ไม่ใช่เงินสด</t>
  </si>
  <si>
    <t xml:space="preserve">      หุ้นสามัญ 121,500,000 หุ้น มูลค่าหุ้นละ 1 บาท</t>
  </si>
  <si>
    <t>(ยังไม่ได้ตรวจสอบ</t>
  </si>
  <si>
    <t>(ตรวจสอบแล้ว)</t>
  </si>
  <si>
    <t>แต่สอบทานแล้ว)</t>
  </si>
  <si>
    <t>ลูกหนี้การค้าและลูกหนี้อื่น</t>
  </si>
  <si>
    <t>สินทรัพย์ไม่มีตัวตน - ซอฟต์แวร์คอมพิวเตอร์</t>
  </si>
  <si>
    <t>สินทรัพย์ภาษีเงินได้รอการตัดบัญชี</t>
  </si>
  <si>
    <t>ต้นทุนขายและบริการ</t>
  </si>
  <si>
    <t>เงินสดรับจากการจำหน่ายเครื่องจักรและอุปกรณ์</t>
  </si>
  <si>
    <t>กำไรขาดทุนเบ็ดเสร็จอื่นสำหรับงวด</t>
  </si>
  <si>
    <t>กำไรขาดทุนเบ็ดเสร็จรวมสำหรับงวด</t>
  </si>
  <si>
    <t>สินทรัพย์ดำเนินงาน (เพิ่มขึ้น) ลดลง</t>
  </si>
  <si>
    <t>รายได้จากการขายและบริการ</t>
  </si>
  <si>
    <t>ค่าใช้จ่ายในการขายและจัดจำหน่าย</t>
  </si>
  <si>
    <t>เงินสดสุทธิใช้ไปในกิจกรรมลงทุน</t>
  </si>
  <si>
    <t xml:space="preserve">   จ่ายผลประโยชน์ระยะยาวของพนักงาน</t>
  </si>
  <si>
    <t>เงินสดรับจากดอกเบี้ย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</si>
  <si>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</si>
  <si>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</si>
  <si>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สุทธิจากส่วนที่ถึงกำหนดชำระภายในหนึ่งปี</t>
  </si>
  <si>
    <t>ทุนที่ออก</t>
  </si>
  <si>
    <t>สินทรัพย์ทางการเงินหมุนเวียนอื่น - เงินฝากประจำ</t>
  </si>
  <si>
    <t>ต้นทุนทางการเงิน</t>
  </si>
  <si>
    <t xml:space="preserve">   จ่ายดอกเบี้ย</t>
  </si>
  <si>
    <t xml:space="preserve">   เจ้าหนี้จากการซื้อทรัพย์สิน</t>
  </si>
  <si>
    <t xml:space="preserve">   ต้นทุนทางการเงิน</t>
  </si>
  <si>
    <t>เงินรับล่วงหน้าจากลูกค้า</t>
  </si>
  <si>
    <t>กำไร (ขาดทุน) สำหรับงวด</t>
  </si>
  <si>
    <t>กำไร (ขาดทุน) ต่อหุ้น</t>
  </si>
  <si>
    <t>กำไร (ขาดทุน) ต่อหุ้นขั้นพื้นฐาน</t>
  </si>
  <si>
    <t xml:space="preserve">   ผลขาดทุนด้านเครดิตที่คาดว่าจะเกิดขึ้น (โอนกลับ)</t>
  </si>
  <si>
    <t xml:space="preserve">   เงินรับล่วงหน้าจากลูกค้า</t>
  </si>
  <si>
    <t>เงินปันผลจ่าย</t>
  </si>
  <si>
    <t>ยอดคงเหลือ ณ วันที่ 1 มกราคม 2566</t>
  </si>
  <si>
    <t>ยอดคงเหลือ ณ วันที่ 30 มิถุนายน 2566</t>
  </si>
  <si>
    <t>รายได้ภาษีเงินได้</t>
  </si>
  <si>
    <t>เงินสดและรายการเทียบเท่าเงินสดเพิ่มขึ้น (ลดลง) สุทธิ</t>
  </si>
  <si>
    <t xml:space="preserve">   ขาดทุนจากการจำหน่ายเครื่องจักรและอุปกรณ์</t>
  </si>
  <si>
    <t>ณ วันที่ 30 มิถุนายน 2567</t>
  </si>
  <si>
    <t>30 มิถุนายน 2567</t>
  </si>
  <si>
    <t>สำหรับงวดหกเดือนสิ้นสุดวันที่ 30 มิถุนายน 2567</t>
  </si>
  <si>
    <t>ยอดคงเหลือ ณ วันที่ 1 มกราคม 2567</t>
  </si>
  <si>
    <t>ยอดคงเหลือ ณ วันที่ 30 มิถุนายน 2567</t>
  </si>
  <si>
    <t>สำหรับงวดสามเดือนสิ้นสุดวันที่ 30 มิถุนายน 2567</t>
  </si>
  <si>
    <t>31 ธันวาคม 2566</t>
  </si>
  <si>
    <t>เงินฝากประจำที่มีภาระค้ำประกัน</t>
  </si>
  <si>
    <t xml:space="preserve"> </t>
  </si>
  <si>
    <t>หมายเหตุประกอบงบการเงินเป็นส่วนหนึ่งของงบการเงินระหว่างกาลนี้</t>
  </si>
  <si>
    <t>เงินปันผลจ่าย (หมายเหตุ 10)</t>
  </si>
  <si>
    <t>กำไรจากการดำเนินงาน</t>
  </si>
  <si>
    <t>กำไรก่อนภาษีเงินได้</t>
  </si>
  <si>
    <t>กำไรสำหรับงวด</t>
  </si>
  <si>
    <t>กำไรต่อหุ้นขั้นพื้นฐาน</t>
  </si>
  <si>
    <t>รายได้ (ค่าใช้จ่าย) ภาษีเงินได้</t>
  </si>
  <si>
    <t>สินทรัพย์ทางการเงินหมุนเวียนอื่น - เงินฝากประจำเพิ่มขึ้น</t>
  </si>
  <si>
    <t xml:space="preserve">   รายการปรับลดสินค้าคงเหลือเป็นมูลค่าสุทธิที่จะได้รับ (โอนกลับ)</t>
  </si>
  <si>
    <t xml:space="preserve">   ขาดทุน (กำไร) จากอัตราแลกเปลี่ยนที่ยังไม่เกิดขึ้นจริง</t>
  </si>
  <si>
    <t>เงินสดสุทธิจาก (ใช้ไปใน) กิจกรรมดำเนินงาน</t>
  </si>
  <si>
    <t>กำไรต่อหุ้น</t>
  </si>
  <si>
    <t>กำไรก่อนรายได้ภาษีเงินได้</t>
  </si>
  <si>
    <t>กำไรก่อนภาษี</t>
  </si>
  <si>
    <t>รายการปรับกระทบยอดกำไรก่อนภาษีเป็นเงินสดรับ (จ่าย)</t>
  </si>
  <si>
    <t>กำไรจากการดำเนินงานก่อนการเปลี่ยนแปลงในสินทรัพย์</t>
  </si>
  <si>
    <t xml:space="preserve">   และหนี้สินดำเนินงาน</t>
  </si>
  <si>
    <t>เงินสดจ่ายสำหรับส่วนปรับปรุงอาคาร เครื่องจักรและอุปกรณ์</t>
  </si>
  <si>
    <t>ชำระคืนเงินต้นของหนี้สินตามสัญญาเช่า</t>
  </si>
  <si>
    <t>งบฐานะการเงิน</t>
  </si>
  <si>
    <t>งบฐานะการเงิน (ต่อ)</t>
  </si>
  <si>
    <t>งบการเปลี่ยนแปลงส่วนของผู้ถือหุ้น</t>
  </si>
  <si>
    <t>เงินสดจาก (ใช้ไปใน) กิจกรรมดำเนินงาน</t>
  </si>
  <si>
    <t>กระแสเงินสดจากกิจกรรมลงทุน</t>
  </si>
  <si>
    <t>เงินสดจ่ายสำหรับคอมพิวเตอร์ซอฟแวร์</t>
  </si>
  <si>
    <t>กระแสเงินสดจากกิจกรรมจัดหาเงิน</t>
  </si>
  <si>
    <t>กระแสเงินสดจากกิจกรรมดำเนินงาน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</si>
</sst>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&quot;RD$&quot;#,##0.00_);[Red]\(&quot;RD$&quot;#,##0.00\)"/>
    <numFmt numFmtId="167" formatCode="&quot;RD$&quot;#,##0_);[Red]\(&quot;RD$&quot;#,##0\)"/>
    <numFmt numFmtId="168" formatCode="_-* #,##0_-;\-* #,##0_-;_-* &quot;-&quot;_-;_-@_-"/>
    <numFmt numFmtId="169" formatCode="\t&quot;$&quot;#,##0.00_);\(\t&quot;$&quot;#,##0.00\)"/>
    <numFmt numFmtId="170" formatCode="_(* #,##0.00_);_(* \(#,##0.00\);_(* \-??_);_(@_)"/>
    <numFmt numFmtId="171" formatCode="\t#,##0_);[Red]\(\t#,##0\)"/>
    <numFmt numFmtId="172" formatCode="\t#,##0_);[Red]&quot;(t&quot;#,##0\)"/>
    <numFmt numFmtId="173" formatCode="General_)"/>
    <numFmt numFmtId="174" formatCode="_-* #,##0.00_-;\-* #,##0.00_-;_-* &quot;-&quot;??_-;_-@_-"/>
    <numFmt numFmtId="175" formatCode="_ * #\!\,##0_ ;_ * &quot;\&quot;\!\-#\!\,##0_ ;_ * &quot;-&quot;_ ;_ @_ "/>
    <numFmt numFmtId="176" formatCode="0.0000"/>
    <numFmt numFmtId="177" formatCode="0.0000000"/>
    <numFmt numFmtId="178" formatCode="0.00000%"/>
    <numFmt numFmtId="179" formatCode="0.000"/>
    <numFmt numFmtId="180" formatCode="#,##0.0_);\(#,##0.0\)"/>
    <numFmt numFmtId="181" formatCode="_-&quot;$&quot;* #,##0_-;\-&quot;$&quot;* #,##0_-;_-&quot;$&quot;* &quot;-&quot;_-;_-@_-"/>
    <numFmt numFmtId="182" formatCode="_(* #,##0.000_);_(* \(#,##0.000\);_(* &quot;-&quot;??_);_(@_)"/>
    <numFmt numFmtId="183" formatCode="&quot;£&quot;#,##0.00;[Red]\-&quot;£&quot;#,##0.00"/>
    <numFmt numFmtId="184" formatCode="\t&quot;฿&quot;#,##0.00_);[Red]\(\t&quot;฿&quot;#,##0.00\)"/>
    <numFmt numFmtId="185" formatCode="[$฿-41E]#,##0;[Red]\-[$฿-41E]#,##0"/>
    <numFmt numFmtId="186" formatCode="[$-1070000]d/m/yy;@"/>
    <numFmt numFmtId="187" formatCode="0.0%"/>
    <numFmt numFmtId="188" formatCode="_-* #,##0.00\ _F_-;\-* #,##0.00\ _F_-;_-* &quot;-&quot;??\ _F_-;_-@_-"/>
    <numFmt numFmtId="189" formatCode="B1d/mmm/yy"/>
    <numFmt numFmtId="190" formatCode="#,##0.00\ &quot;F&quot;;\-#,##0.00\ &quot;F&quot;"/>
    <numFmt numFmtId="191" formatCode="_-&quot;฿&quot;* #,##0.00_-;\-&quot;฿&quot;* #,##0.00_-;_-&quot;฿&quot;* &quot;-&quot;??_-;_-@_-"/>
    <numFmt numFmtId="192" formatCode="&quot;ผ&quot;#,##0.00_);[Red]\(&quot;ผ&quot;#,##0.00\)"/>
    <numFmt numFmtId="193" formatCode="dd\-mmm\-yy_)"/>
    <numFmt numFmtId="194" formatCode="0.000000%"/>
    <numFmt numFmtId="195" formatCode="_([$€]* #,##0.00_);_([$€]* \(#,##0.00\);_([$€]* &quot;-&quot;??_);_(@_)"/>
    <numFmt numFmtId="196" formatCode="00"/>
    <numFmt numFmtId="197" formatCode="#,##0.0_);[Red]\(#,##0.0\)"/>
    <numFmt numFmtId="198" formatCode="_-* #,##0.00_-;_-* #,##0.00\-;_-* &quot;-&quot;??_-;_-@_-"/>
    <numFmt numFmtId="199" formatCode="&quot;?&quot;#,##0.00;[Red]\-&quot;?&quot;#,##0.00"/>
    <numFmt numFmtId="200" formatCode="0.00_)"/>
    <numFmt numFmtId="201" formatCode="0.0\x"/>
    <numFmt numFmtId="202" formatCode="0%_);\(0%\)"/>
    <numFmt numFmtId="203" formatCode="#,##0.000"/>
    <numFmt numFmtId="204" formatCode="\+0.00%;[Red]\-0.00%"/>
    <numFmt numFmtId="205" formatCode="_(* #,##0.0000_);_(* \(#,##0.0000\);_(* &quot;-&quot;??_);_(@_)"/>
    <numFmt numFmtId="206" formatCode="&quot;฿&quot;\t#,##0.00_);\(&quot;฿&quot;\t#,##0.00\)"/>
    <numFmt numFmtId="207" formatCode="_-&quot;\&quot;* #,##0.00_-;\-&quot;\&quot;* #,##0.00_-;_-&quot;\&quot;* &quot;-&quot;??_-;_-@_-"/>
    <numFmt numFmtId="208" formatCode="_-* #,##0.0_-;\-* #,##0.0_-;_-* &quot;-&quot;??_-;_-@_-"/>
    <numFmt numFmtId="209" formatCode="_-* #,##0\ _F_-;\-* #,##0\ _F_-;_-* &quot;-&quot;\ _F_-;_-@_-"/>
    <numFmt numFmtId="210" formatCode="_ &quot;\&quot;* #,##0_ ;_ &quot;\&quot;* &quot;\&quot;&quot;\&quot;&quot;\&quot;&quot;\&quot;\-#,##0_ ;_ &quot;\&quot;* &quot;-&quot;_ ;_ @_ "/>
    <numFmt numFmtId="211" formatCode="&quot;\&quot;#,##0;&quot;\&quot;\-#,##0"/>
    <numFmt numFmtId="212" formatCode="_-* #&quot;\&quot;&quot;\&quot;\!\!\!\,##0_-;&quot;\&quot;&quot;\&quot;&quot;\&quot;\!\!\!\-* #&quot;\&quot;&quot;\&quot;\!\!\!\,##0_-;_-* &quot;-&quot;_-;_-@_-"/>
    <numFmt numFmtId="213" formatCode="_-* #,##0.00\ _€_-;\-* #,##0.00\ _€_-;_-* &quot;-&quot;??\ _€_-;_-@_-"/>
    <numFmt numFmtId="214" formatCode="_(&quot;$&quot;* #,##0.0_);_(&quot;$&quot;* \(#,##0.0\);_(&quot;$&quot;* &quot;0.0&quot;_);_(@_)"/>
    <numFmt numFmtId="215" formatCode="_(* #,##0.000_);_(* \(#,##0.000\);_(* &quot;-&quot;_);_(@_)"/>
  </numFmts>
  <fonts count="24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5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8"/>
      <color theme="1"/>
      <name val="EYInterstate"/>
    </font>
    <font>
      <b/>
      <sz val="11"/>
      <name val="Arial"/>
      <family val="2"/>
    </font>
    <font>
      <sz val="12"/>
      <name val="Helv"/>
      <charset val="222"/>
    </font>
    <font>
      <sz val="12"/>
      <name val="Arial"/>
      <family val="2"/>
    </font>
    <font>
      <sz val="12"/>
      <name val="Tms Rmn"/>
      <charset val="222"/>
    </font>
    <font>
      <b/>
      <sz val="18"/>
      <name val="Arial"/>
      <family val="2"/>
    </font>
    <font>
      <b/>
      <sz val="11"/>
      <name val="Times New Roman"/>
      <family val="1"/>
      <charset val="222"/>
    </font>
    <font>
      <b/>
      <sz val="24"/>
      <name val="AngsanaUPC"/>
      <family val="1"/>
      <charset val="222"/>
    </font>
    <font>
      <u/>
      <sz val="14"/>
      <color indexed="12"/>
      <name val="AngsanaUPC"/>
      <family val="1"/>
      <charset val="222"/>
    </font>
    <font>
      <u/>
      <sz val="11.9"/>
      <color indexed="36"/>
      <name val="CordiaUPC"/>
      <family val="2"/>
      <charset val="222"/>
    </font>
    <font>
      <sz val="10"/>
      <color theme="1"/>
      <name val="EYInterstate"/>
      <family val="2"/>
    </font>
    <font>
      <u/>
      <sz val="11"/>
      <color theme="10"/>
      <name val="Calibri"/>
      <family val="2"/>
      <scheme val="minor"/>
    </font>
    <font>
      <sz val="16"/>
      <color theme="1"/>
      <name val="Angsana New"/>
      <family val="1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81">
    <xf numFmtId="0" fontId="0" fillId="0" borderId="0"/>
    <xf numFmtId="0" fontId="11" fillId="0" borderId="0"/>
    <xf numFmtId="0" fontId="29" fillId="0" borderId="0"/>
    <xf numFmtId="165" fontId="30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16" applyNumberFormat="0" applyAlignment="0" applyProtection="0">
      <alignment vertical="center"/>
    </xf>
    <xf numFmtId="166" fontId="33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9" fillId="0" borderId="0" applyNumberFormat="0" applyFill="0" applyBorder="0" applyAlignment="0" applyProtection="0">
      <alignment vertical="center"/>
    </xf>
    <xf numFmtId="40" fontId="40" fillId="0" borderId="0" applyFont="0" applyFill="0" applyBorder="0" applyAlignment="0" applyProtection="0"/>
    <xf numFmtId="0" fontId="41" fillId="0" borderId="0" applyNumberFormat="0" applyFill="0" applyBorder="0" applyAlignment="0" applyProtection="0">
      <alignment horizontal="center" vertical="top"/>
    </xf>
    <xf numFmtId="0" fontId="42" fillId="0" borderId="20" applyNumberFormat="0" applyFill="0" applyAlignment="0" applyProtection="0">
      <alignment vertical="center"/>
    </xf>
    <xf numFmtId="38" fontId="43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167" fontId="33" fillId="0" borderId="0" applyFont="0" applyFill="0" applyBorder="0" applyAlignment="0" applyProtection="0"/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0" borderId="0" applyFont="0" applyFill="0" applyBorder="0" applyAlignment="0" applyProtection="0">
      <protection hidden="1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3" fontId="47" fillId="0" borderId="0" applyBorder="0"/>
    <xf numFmtId="169" fontId="47" fillId="0" borderId="0" applyBorder="0"/>
    <xf numFmtId="43" fontId="47" fillId="0" borderId="0" applyBorder="0"/>
    <xf numFmtId="43" fontId="47" fillId="0" borderId="0" applyBorder="0"/>
    <xf numFmtId="43" fontId="47" fillId="0" borderId="0" applyBorder="0"/>
    <xf numFmtId="43" fontId="33" fillId="0" borderId="0" applyBorder="0"/>
    <xf numFmtId="43" fontId="33" fillId="0" borderId="0" applyBorder="0"/>
    <xf numFmtId="43" fontId="33" fillId="0" borderId="0" applyBorder="0"/>
    <xf numFmtId="43" fontId="33" fillId="0" borderId="0" applyBorder="0"/>
    <xf numFmtId="43" fontId="33" fillId="0" borderId="0" applyBorder="0"/>
    <xf numFmtId="43" fontId="47" fillId="0" borderId="0" applyBorder="0"/>
    <xf numFmtId="43" fontId="47" fillId="0" borderId="0" applyBorder="0"/>
    <xf numFmtId="43" fontId="33" fillId="0" borderId="0" applyBorder="0"/>
    <xf numFmtId="43" fontId="33" fillId="0" borderId="0" applyBorder="0"/>
    <xf numFmtId="43" fontId="33" fillId="0" borderId="0" applyBorder="0"/>
    <xf numFmtId="170" fontId="47" fillId="0" borderId="0" applyBorder="0"/>
    <xf numFmtId="43" fontId="47" fillId="0" borderId="0" applyBorder="0"/>
    <xf numFmtId="43" fontId="47" fillId="0" borderId="0" applyBorder="0"/>
    <xf numFmtId="43" fontId="33" fillId="0" borderId="0" applyBorder="0"/>
    <xf numFmtId="43" fontId="33" fillId="0" borderId="0" applyBorder="0"/>
    <xf numFmtId="43" fontId="47" fillId="0" borderId="0" applyBorder="0"/>
    <xf numFmtId="43" fontId="47" fillId="0" borderId="0" applyBorder="0"/>
    <xf numFmtId="43" fontId="47" fillId="0" borderId="0" applyBorder="0"/>
    <xf numFmtId="43" fontId="33" fillId="0" borderId="0" applyBorder="0"/>
    <xf numFmtId="43" fontId="30" fillId="0" borderId="0" applyFont="0" applyFill="0" applyBorder="0" applyAlignment="0" applyProtection="0">
      <alignment vertical="center"/>
    </xf>
    <xf numFmtId="0" fontId="34" fillId="0" borderId="0"/>
    <xf numFmtId="0" fontId="29" fillId="0" borderId="0"/>
    <xf numFmtId="37" fontId="48" fillId="0" borderId="0"/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9" fillId="0" borderId="0"/>
    <xf numFmtId="0" fontId="49" fillId="0" borderId="0"/>
    <xf numFmtId="165" fontId="30" fillId="0" borderId="0" applyFont="0" applyFill="0" applyBorder="0" applyAlignment="0" applyProtection="0">
      <alignment vertical="center"/>
    </xf>
    <xf numFmtId="0" fontId="50" fillId="0" borderId="0"/>
    <xf numFmtId="0" fontId="49" fillId="0" borderId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2" fontId="34" fillId="0" borderId="0" applyFill="0" applyBorder="0" applyAlignment="0" applyProtection="0"/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2" fontId="34" fillId="0" borderId="0" applyFill="0" applyBorder="0" applyAlignment="0" applyProtection="0"/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2" fontId="34" fillId="0" borderId="0" applyFill="0" applyBorder="0" applyAlignment="0" applyProtection="0"/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49" fillId="0" borderId="0"/>
    <xf numFmtId="0" fontId="51" fillId="0" borderId="0"/>
    <xf numFmtId="0" fontId="52" fillId="0" borderId="0"/>
    <xf numFmtId="0" fontId="49" fillId="0" borderId="0"/>
    <xf numFmtId="165" fontId="30" fillId="0" borderId="0" applyFont="0" applyFill="0" applyBorder="0" applyAlignment="0" applyProtection="0">
      <alignment vertical="center"/>
    </xf>
    <xf numFmtId="0" fontId="53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3" fontId="59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30" fillId="0" borderId="0" applyFont="0" applyFill="0" applyBorder="0" applyAlignment="0" applyProtection="0">
      <alignment vertical="center"/>
    </xf>
    <xf numFmtId="0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66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66" fillId="0" borderId="0"/>
    <xf numFmtId="0" fontId="66" fillId="0" borderId="0"/>
    <xf numFmtId="0" fontId="51" fillId="0" borderId="0"/>
    <xf numFmtId="0" fontId="50" fillId="0" borderId="0"/>
    <xf numFmtId="165" fontId="30" fillId="0" borderId="0" applyFont="0" applyFill="0" applyBorder="0" applyAlignment="0" applyProtection="0">
      <alignment vertical="center"/>
    </xf>
    <xf numFmtId="0" fontId="66" fillId="0" borderId="0"/>
    <xf numFmtId="0" fontId="50" fillId="0" borderId="0"/>
    <xf numFmtId="0" fontId="49" fillId="0" borderId="0"/>
    <xf numFmtId="0" fontId="66" fillId="0" borderId="0"/>
    <xf numFmtId="0" fontId="66" fillId="0" borderId="0"/>
    <xf numFmtId="0" fontId="66" fillId="0" borderId="0"/>
    <xf numFmtId="0" fontId="51" fillId="0" borderId="0"/>
    <xf numFmtId="0" fontId="50" fillId="0" borderId="0"/>
    <xf numFmtId="0" fontId="49" fillId="0" borderId="0"/>
    <xf numFmtId="43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2" fontId="34" fillId="0" borderId="0" applyFill="0" applyBorder="0" applyAlignment="0" applyProtection="0"/>
    <xf numFmtId="171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49" fillId="0" borderId="0"/>
    <xf numFmtId="165" fontId="30" fillId="0" borderId="0" applyFont="0" applyFill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165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4" fontId="30" fillId="0" borderId="0" applyFont="0" applyFill="0" applyBorder="0" applyAlignment="0" applyProtection="0">
      <alignment vertical="center"/>
    </xf>
    <xf numFmtId="0" fontId="49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30" fillId="0" borderId="0" applyFont="0" applyFill="0" applyBorder="0" applyAlignment="0" applyProtection="0">
      <alignment vertical="center"/>
    </xf>
    <xf numFmtId="0" fontId="49" fillId="0" borderId="0"/>
    <xf numFmtId="165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165" fontId="34" fillId="0" borderId="0" applyFill="0" applyBorder="0" applyAlignment="0" applyProtection="0"/>
    <xf numFmtId="0" fontId="51" fillId="0" borderId="0"/>
    <xf numFmtId="0" fontId="6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6" fillId="0" borderId="0"/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9" fillId="0" borderId="0"/>
    <xf numFmtId="0" fontId="50" fillId="0" borderId="0"/>
    <xf numFmtId="0" fontId="50" fillId="0" borderId="0"/>
    <xf numFmtId="0" fontId="49" fillId="0" borderId="0"/>
    <xf numFmtId="37" fontId="4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30" fillId="0" borderId="0" applyFont="0" applyFill="0" applyBorder="0" applyAlignment="0" applyProtection="0">
      <alignment vertical="center"/>
    </xf>
    <xf numFmtId="0" fontId="49" fillId="0" borderId="0"/>
    <xf numFmtId="165" fontId="30" fillId="0" borderId="0" applyFont="0" applyFill="0" applyBorder="0" applyAlignment="0" applyProtection="0">
      <alignment vertical="center"/>
    </xf>
    <xf numFmtId="0" fontId="29" fillId="0" borderId="0"/>
    <xf numFmtId="43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165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9" fillId="0" borderId="0"/>
    <xf numFmtId="165" fontId="30" fillId="0" borderId="0" applyFont="0" applyFill="0" applyBorder="0" applyAlignment="0" applyProtection="0">
      <alignment vertical="center"/>
    </xf>
    <xf numFmtId="37" fontId="48" fillId="0" borderId="0"/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9" fillId="0" borderId="0"/>
    <xf numFmtId="165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49" fillId="0" borderId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5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2" fontId="34" fillId="0" borderId="0" applyFill="0" applyBorder="0" applyAlignment="0" applyProtection="0"/>
    <xf numFmtId="171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2" fontId="34" fillId="0" borderId="0" applyFill="0" applyBorder="0" applyAlignment="0" applyProtection="0"/>
    <xf numFmtId="171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2" fontId="34" fillId="0" borderId="0" applyFill="0" applyBorder="0" applyAlignment="0" applyProtection="0"/>
    <xf numFmtId="171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4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49" fillId="0" borderId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49" fillId="0" borderId="0"/>
    <xf numFmtId="0" fontId="49" fillId="0" borderId="0"/>
    <xf numFmtId="1" fontId="67" fillId="0" borderId="0"/>
    <xf numFmtId="165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4" fillId="0" borderId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6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175" fontId="69" fillId="0" borderId="0" applyFont="0" applyFill="0" applyBorder="0" applyAlignment="0" applyProtection="0"/>
    <xf numFmtId="0" fontId="70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2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2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2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2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2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2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2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33" borderId="0" applyNumberFormat="0" applyBorder="0" applyAlignment="0" applyProtection="0"/>
    <xf numFmtId="0" fontId="72" fillId="43" borderId="0" applyNumberFormat="0" applyBorder="0" applyAlignment="0" applyProtection="0"/>
    <xf numFmtId="0" fontId="72" fillId="44" borderId="0" applyNumberFormat="0" applyBorder="0" applyAlignment="0" applyProtection="0"/>
    <xf numFmtId="0" fontId="72" fillId="45" borderId="0" applyNumberFormat="0" applyBorder="0" applyAlignment="0" applyProtection="0"/>
    <xf numFmtId="0" fontId="73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2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2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2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2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2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2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3" borderId="0" applyNumberFormat="0" applyBorder="0" applyAlignment="0" applyProtection="0"/>
    <xf numFmtId="0" fontId="72" fillId="46" borderId="0" applyNumberFormat="0" applyBorder="0" applyAlignment="0" applyProtection="0"/>
    <xf numFmtId="0" fontId="72" fillId="49" borderId="0" applyNumberFormat="0" applyBorder="0" applyAlignment="0" applyProtection="0"/>
    <xf numFmtId="0" fontId="73" fillId="46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7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7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7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7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7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7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7" fillId="50" borderId="0" applyNumberFormat="0" applyBorder="0" applyAlignment="0" applyProtection="0"/>
    <xf numFmtId="0" fontId="77" fillId="47" borderId="0" applyNumberFormat="0" applyBorder="0" applyAlignment="0" applyProtection="0"/>
    <xf numFmtId="0" fontId="77" fillId="48" borderId="0" applyNumberFormat="0" applyBorder="0" applyAlignment="0" applyProtection="0"/>
    <xf numFmtId="0" fontId="77" fillId="38" borderId="0" applyNumberFormat="0" applyBorder="0" applyAlignment="0" applyProtection="0"/>
    <xf numFmtId="0" fontId="77" fillId="39" borderId="0" applyNumberFormat="0" applyBorder="0" applyAlignment="0" applyProtection="0"/>
    <xf numFmtId="0" fontId="77" fillId="51" borderId="0" applyNumberFormat="0" applyBorder="0" applyAlignment="0" applyProtection="0"/>
    <xf numFmtId="0" fontId="78" fillId="50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51" borderId="0" applyNumberFormat="0" applyBorder="0" applyAlignment="0" applyProtection="0">
      <alignment vertical="center"/>
    </xf>
    <xf numFmtId="9" fontId="33" fillId="0" borderId="0"/>
    <xf numFmtId="9" fontId="81" fillId="0" borderId="0"/>
    <xf numFmtId="9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41" fontId="83" fillId="0" borderId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5" fillId="53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7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84" fillId="54" borderId="0" applyNumberFormat="0" applyBorder="0" applyAlignment="0" applyProtection="0"/>
    <xf numFmtId="0" fontId="84" fillId="55" borderId="0" applyNumberFormat="0" applyBorder="0" applyAlignment="0" applyProtection="0"/>
    <xf numFmtId="0" fontId="85" fillId="5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7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84" fillId="54" borderId="0" applyNumberFormat="0" applyBorder="0" applyAlignment="0" applyProtection="0"/>
    <xf numFmtId="0" fontId="84" fillId="57" borderId="0" applyNumberFormat="0" applyBorder="0" applyAlignment="0" applyProtection="0"/>
    <xf numFmtId="0" fontId="85" fillId="55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7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84" fillId="52" borderId="0" applyNumberFormat="0" applyBorder="0" applyAlignment="0" applyProtection="0"/>
    <xf numFmtId="0" fontId="84" fillId="55" borderId="0" applyNumberFormat="0" applyBorder="0" applyAlignment="0" applyProtection="0"/>
    <xf numFmtId="0" fontId="85" fillId="55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7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84" fillId="58" borderId="0" applyNumberFormat="0" applyBorder="0" applyAlignment="0" applyProtection="0"/>
    <xf numFmtId="0" fontId="84" fillId="52" borderId="0" applyNumberFormat="0" applyBorder="0" applyAlignment="0" applyProtection="0"/>
    <xf numFmtId="0" fontId="85" fillId="53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7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84" fillId="54" borderId="0" applyNumberFormat="0" applyBorder="0" applyAlignment="0" applyProtection="0"/>
    <xf numFmtId="0" fontId="84" fillId="59" borderId="0" applyNumberFormat="0" applyBorder="0" applyAlignment="0" applyProtection="0"/>
    <xf numFmtId="0" fontId="85" fillId="59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7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14" fontId="86" fillId="60" borderId="21">
      <alignment horizontal="center" vertical="center"/>
    </xf>
    <xf numFmtId="176" fontId="87" fillId="0" borderId="0" applyFont="0" applyFill="0" applyBorder="0" applyAlignment="0" applyProtection="0"/>
    <xf numFmtId="177" fontId="87" fillId="0" borderId="0" applyFont="0" applyFill="0" applyBorder="0" applyAlignment="0" applyProtection="0"/>
    <xf numFmtId="176" fontId="88" fillId="0" borderId="0" applyFont="0" applyFill="0" applyBorder="0" applyAlignment="0" applyProtection="0"/>
    <xf numFmtId="177" fontId="88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2" fillId="34" borderId="22" applyNumberFormat="0" applyAlignment="0" applyProtection="0"/>
    <xf numFmtId="0" fontId="93" fillId="0" borderId="0" applyNumberFormat="0" applyFill="0" applyBorder="0" applyAlignment="0" applyProtection="0"/>
    <xf numFmtId="0" fontId="68" fillId="0" borderId="0"/>
    <xf numFmtId="0" fontId="51" fillId="0" borderId="0"/>
    <xf numFmtId="0" fontId="87" fillId="0" borderId="0"/>
    <xf numFmtId="178" fontId="81" fillId="0" borderId="0" applyFill="0" applyBorder="0" applyAlignment="0"/>
    <xf numFmtId="0" fontId="94" fillId="0" borderId="0" applyFill="0" applyBorder="0" applyAlignment="0"/>
    <xf numFmtId="179" fontId="94" fillId="0" borderId="0" applyFill="0" applyBorder="0" applyAlignment="0"/>
    <xf numFmtId="180" fontId="95" fillId="0" borderId="0" applyFill="0" applyBorder="0" applyAlignment="0"/>
    <xf numFmtId="181" fontId="81" fillId="0" borderId="0" applyFill="0" applyBorder="0" applyAlignment="0"/>
    <xf numFmtId="178" fontId="81" fillId="0" borderId="0" applyFill="0" applyBorder="0" applyAlignment="0"/>
    <xf numFmtId="182" fontId="96" fillId="0" borderId="0" applyFill="0" applyBorder="0" applyAlignment="0"/>
    <xf numFmtId="0" fontId="94" fillId="0" borderId="0" applyFill="0" applyBorder="0" applyAlignment="0"/>
    <xf numFmtId="0" fontId="97" fillId="34" borderId="22" applyNumberFormat="0" applyAlignment="0" applyProtection="0"/>
    <xf numFmtId="0" fontId="97" fillId="34" borderId="22" applyNumberFormat="0" applyAlignment="0" applyProtection="0"/>
    <xf numFmtId="0" fontId="97" fillId="34" borderId="22" applyNumberFormat="0" applyAlignment="0" applyProtection="0"/>
    <xf numFmtId="0" fontId="97" fillId="34" borderId="22" applyNumberFormat="0" applyAlignment="0" applyProtection="0"/>
    <xf numFmtId="0" fontId="97" fillId="34" borderId="22" applyNumberFormat="0" applyAlignment="0" applyProtection="0"/>
    <xf numFmtId="0" fontId="97" fillId="34" borderId="22" applyNumberFormat="0" applyAlignment="0" applyProtection="0"/>
    <xf numFmtId="0" fontId="98" fillId="34" borderId="22" applyNumberFormat="0" applyAlignment="0" applyProtection="0"/>
    <xf numFmtId="0" fontId="97" fillId="34" borderId="22" applyNumberFormat="0" applyAlignment="0" applyProtection="0"/>
    <xf numFmtId="0" fontId="97" fillId="34" borderId="22" applyNumberFormat="0" applyAlignment="0" applyProtection="0"/>
    <xf numFmtId="0" fontId="97" fillId="34" borderId="22" applyNumberFormat="0" applyAlignment="0" applyProtection="0"/>
    <xf numFmtId="0" fontId="99" fillId="0" borderId="0" applyNumberFormat="0" applyFill="0" applyBorder="0" applyAlignment="0">
      <alignment horizontal="center" vertical="top"/>
    </xf>
    <xf numFmtId="0" fontId="100" fillId="61" borderId="23" applyNumberFormat="0" applyAlignment="0" applyProtection="0"/>
    <xf numFmtId="0" fontId="100" fillId="61" borderId="23" applyNumberFormat="0" applyAlignment="0" applyProtection="0"/>
    <xf numFmtId="0" fontId="100" fillId="61" borderId="23" applyNumberFormat="0" applyAlignment="0" applyProtection="0"/>
    <xf numFmtId="0" fontId="100" fillId="61" borderId="23" applyNumberFormat="0" applyAlignment="0" applyProtection="0"/>
    <xf numFmtId="0" fontId="100" fillId="61" borderId="23" applyNumberFormat="0" applyAlignment="0" applyProtection="0"/>
    <xf numFmtId="0" fontId="100" fillId="61" borderId="23" applyNumberFormat="0" applyAlignment="0" applyProtection="0"/>
    <xf numFmtId="0" fontId="101" fillId="61" borderId="23" applyNumberFormat="0" applyAlignment="0" applyProtection="0"/>
    <xf numFmtId="0" fontId="100" fillId="61" borderId="23" applyNumberFormat="0" applyAlignment="0" applyProtection="0"/>
    <xf numFmtId="0" fontId="100" fillId="61" borderId="23" applyNumberFormat="0" applyAlignment="0" applyProtection="0"/>
    <xf numFmtId="0" fontId="100" fillId="61" borderId="23" applyNumberFormat="0" applyAlignment="0" applyProtection="0"/>
    <xf numFmtId="0" fontId="102" fillId="0" borderId="24">
      <alignment horizontal="center"/>
    </xf>
    <xf numFmtId="175" fontId="6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178" fontId="81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4" fontId="72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74" fontId="104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11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86" fontId="29" fillId="0" borderId="0" applyFont="0" applyFill="0" applyBorder="0" applyAlignment="0" applyProtection="0"/>
    <xf numFmtId="43" fontId="84" fillId="0" borderId="0" applyFont="0" applyFill="0" applyBorder="0" applyAlignment="0" applyProtection="0"/>
    <xf numFmtId="187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30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64" fillId="0" borderId="0" applyFont="0" applyFill="0" applyBorder="0" applyAlignment="0" applyProtection="0"/>
    <xf numFmtId="174" fontId="104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9" fillId="0" borderId="0" applyFont="0" applyFill="0" applyBorder="0" applyAlignment="0" applyProtection="0"/>
    <xf numFmtId="8" fontId="29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4" fontId="29" fillId="0" borderId="0" applyFont="0" applyFill="0" applyBorder="0" applyAlignment="0" applyProtection="0"/>
    <xf numFmtId="8" fontId="29" fillId="0" borderId="0" applyFont="0" applyFill="0" applyBorder="0" applyAlignment="0" applyProtection="0"/>
    <xf numFmtId="43" fontId="84" fillId="0" borderId="0" applyFont="0" applyFill="0" applyBorder="0" applyAlignment="0" applyProtection="0"/>
    <xf numFmtId="8" fontId="29" fillId="0" borderId="0" applyFont="0" applyFill="0" applyBorder="0" applyAlignment="0" applyProtection="0"/>
    <xf numFmtId="43" fontId="84" fillId="0" borderId="0" applyFont="0" applyFill="0" applyBorder="0" applyAlignment="0" applyProtection="0"/>
    <xf numFmtId="174" fontId="104" fillId="0" borderId="0" applyFont="0" applyFill="0" applyBorder="0" applyAlignment="0" applyProtection="0"/>
    <xf numFmtId="174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74" fontId="104" fillId="0" borderId="0" applyFont="0" applyFill="0" applyBorder="0" applyAlignment="0" applyProtection="0"/>
    <xf numFmtId="174" fontId="72" fillId="0" borderId="0" applyFont="0" applyFill="0" applyBorder="0" applyAlignment="0" applyProtection="0"/>
    <xf numFmtId="183" fontId="29" fillId="0" borderId="0" applyFont="0" applyFill="0" applyBorder="0" applyAlignment="0" applyProtection="0"/>
    <xf numFmtId="190" fontId="33" fillId="0" borderId="0"/>
    <xf numFmtId="190" fontId="81" fillId="0" borderId="0"/>
    <xf numFmtId="190" fontId="81" fillId="0" borderId="0"/>
    <xf numFmtId="0" fontId="107" fillId="61" borderId="23" applyNumberFormat="0" applyAlignment="0" applyProtection="0"/>
    <xf numFmtId="0" fontId="108" fillId="0" borderId="0">
      <alignment horizontal="left"/>
    </xf>
    <xf numFmtId="0" fontId="109" fillId="0" borderId="0"/>
    <xf numFmtId="0" fontId="110" fillId="0" borderId="0">
      <alignment horizontal="left"/>
    </xf>
    <xf numFmtId="0" fontId="9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33" fillId="0" borderId="0"/>
    <xf numFmtId="193" fontId="81" fillId="0" borderId="0"/>
    <xf numFmtId="193" fontId="81" fillId="0" borderId="0"/>
    <xf numFmtId="6" fontId="111" fillId="0" borderId="0">
      <protection locked="0"/>
    </xf>
    <xf numFmtId="14" fontId="28" fillId="0" borderId="0" applyFill="0" applyBorder="0" applyAlignment="0"/>
    <xf numFmtId="194" fontId="81" fillId="0" borderId="25">
      <alignment vertical="center"/>
    </xf>
    <xf numFmtId="187" fontId="33" fillId="0" borderId="0"/>
    <xf numFmtId="187" fontId="81" fillId="0" borderId="0"/>
    <xf numFmtId="187" fontId="81" fillId="0" borderId="0"/>
    <xf numFmtId="0" fontId="9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62" borderId="0" applyNumberFormat="0" applyBorder="0" applyAlignment="0" applyProtection="0"/>
    <xf numFmtId="0" fontId="113" fillId="63" borderId="0" applyNumberFormat="0" applyBorder="0" applyAlignment="0" applyProtection="0"/>
    <xf numFmtId="0" fontId="113" fillId="64" borderId="0" applyNumberFormat="0" applyBorder="0" applyAlignment="0" applyProtection="0"/>
    <xf numFmtId="178" fontId="81" fillId="0" borderId="0" applyFill="0" applyBorder="0" applyAlignment="0"/>
    <xf numFmtId="0" fontId="94" fillId="0" borderId="0" applyFill="0" applyBorder="0" applyAlignment="0"/>
    <xf numFmtId="178" fontId="81" fillId="0" borderId="0" applyFill="0" applyBorder="0" applyAlignment="0"/>
    <xf numFmtId="182" fontId="96" fillId="0" borderId="0" applyFill="0" applyBorder="0" applyAlignment="0"/>
    <xf numFmtId="0" fontId="94" fillId="0" borderId="0" applyFill="0" applyBorder="0" applyAlignment="0"/>
    <xf numFmtId="0" fontId="114" fillId="0" borderId="0" applyNumberFormat="0" applyFill="0" applyBorder="0" applyAlignment="0" applyProtection="0">
      <alignment horizontal="center"/>
    </xf>
    <xf numFmtId="195" fontId="2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96" fontId="53" fillId="0" borderId="0">
      <protection locked="0"/>
    </xf>
    <xf numFmtId="0" fontId="117" fillId="0" borderId="0">
      <alignment horizontal="left"/>
    </xf>
    <xf numFmtId="0" fontId="118" fillId="0" borderId="0">
      <alignment horizontal="left"/>
    </xf>
    <xf numFmtId="0" fontId="119" fillId="0" borderId="0">
      <alignment horizontal="left"/>
    </xf>
    <xf numFmtId="0" fontId="119" fillId="0" borderId="0">
      <alignment horizontal="left"/>
    </xf>
    <xf numFmtId="0" fontId="119" fillId="0" borderId="0">
      <alignment horizontal="left"/>
    </xf>
    <xf numFmtId="0" fontId="53" fillId="0" borderId="26" applyNumberFormat="0" applyFill="0" applyBorder="0" applyAlignment="0" applyProtection="0">
      <protection locked="0"/>
    </xf>
    <xf numFmtId="0" fontId="120" fillId="0" borderId="20" applyNumberFormat="0" applyFill="0" applyAlignment="0" applyProtection="0"/>
    <xf numFmtId="0" fontId="121" fillId="33" borderId="0" applyNumberFormat="0" applyBorder="0" applyAlignment="0" applyProtection="0"/>
    <xf numFmtId="0" fontId="122" fillId="33" borderId="0" applyNumberFormat="0" applyBorder="0" applyAlignment="0" applyProtection="0"/>
    <xf numFmtId="0" fontId="122" fillId="33" borderId="0" applyNumberFormat="0" applyBorder="0" applyAlignment="0" applyProtection="0"/>
    <xf numFmtId="0" fontId="122" fillId="33" borderId="0" applyNumberFormat="0" applyBorder="0" applyAlignment="0" applyProtection="0"/>
    <xf numFmtId="0" fontId="122" fillId="33" borderId="0" applyNumberFormat="0" applyBorder="0" applyAlignment="0" applyProtection="0"/>
    <xf numFmtId="0" fontId="122" fillId="33" borderId="0" applyNumberFormat="0" applyBorder="0" applyAlignment="0" applyProtection="0"/>
    <xf numFmtId="0" fontId="122" fillId="33" borderId="0" applyNumberFormat="0" applyBorder="0" applyAlignment="0" applyProtection="0"/>
    <xf numFmtId="0" fontId="123" fillId="33" borderId="0" applyNumberFormat="0" applyBorder="0" applyAlignment="0" applyProtection="0"/>
    <xf numFmtId="0" fontId="122" fillId="33" borderId="0" applyNumberFormat="0" applyBorder="0" applyAlignment="0" applyProtection="0"/>
    <xf numFmtId="0" fontId="122" fillId="33" borderId="0" applyNumberFormat="0" applyBorder="0" applyAlignment="0" applyProtection="0"/>
    <xf numFmtId="0" fontId="122" fillId="33" borderId="0" applyNumberFormat="0" applyBorder="0" applyAlignment="0" applyProtection="0"/>
    <xf numFmtId="38" fontId="62" fillId="65" borderId="0" applyNumberFormat="0" applyBorder="0" applyAlignment="0" applyProtection="0"/>
    <xf numFmtId="38" fontId="62" fillId="65" borderId="0" applyNumberFormat="0" applyBorder="0" applyAlignment="0" applyProtection="0"/>
    <xf numFmtId="197" fontId="124" fillId="0" borderId="0" applyNumberFormat="0" applyFill="0" applyBorder="0" applyAlignment="0" applyProtection="0"/>
    <xf numFmtId="197" fontId="125" fillId="0" borderId="0" applyNumberFormat="0" applyFill="0" applyBorder="0" applyAlignment="0" applyProtection="0"/>
    <xf numFmtId="197" fontId="126" fillId="0" borderId="0" applyNumberFormat="0" applyFill="0" applyBorder="0" applyAlignment="0" applyProtection="0"/>
    <xf numFmtId="38" fontId="127" fillId="0" borderId="0"/>
    <xf numFmtId="0" fontId="128" fillId="0" borderId="0">
      <alignment horizontal="left"/>
    </xf>
    <xf numFmtId="0" fontId="128" fillId="0" borderId="0">
      <alignment horizontal="left"/>
    </xf>
    <xf numFmtId="0" fontId="129" fillId="0" borderId="0">
      <alignment horizontal="right"/>
    </xf>
    <xf numFmtId="0" fontId="130" fillId="0" borderId="27" applyNumberFormat="0" applyAlignment="0" applyProtection="0">
      <alignment horizontal="left" vertical="center"/>
    </xf>
    <xf numFmtId="0" fontId="131" fillId="0" borderId="27" applyNumberFormat="0" applyAlignment="0" applyProtection="0">
      <alignment horizontal="left" vertical="center"/>
    </xf>
    <xf numFmtId="0" fontId="130" fillId="0" borderId="2">
      <alignment horizontal="left" vertical="center"/>
    </xf>
    <xf numFmtId="0" fontId="131" fillId="0" borderId="2">
      <alignment horizontal="left" vertical="center"/>
    </xf>
    <xf numFmtId="14" fontId="86" fillId="66" borderId="28">
      <alignment horizontal="center" vertical="center" wrapText="1"/>
    </xf>
    <xf numFmtId="0" fontId="132" fillId="0" borderId="29">
      <alignment horizontal="left" vertical="top"/>
    </xf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29" fillId="0" borderId="30">
      <alignment horizontal="left" vertical="top"/>
    </xf>
    <xf numFmtId="0" fontId="29" fillId="0" borderId="30">
      <alignment horizontal="left" vertical="top"/>
    </xf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4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5" fillId="0" borderId="0">
      <alignment horizontal="left"/>
    </xf>
    <xf numFmtId="0" fontId="132" fillId="0" borderId="30">
      <alignment horizontal="left" vertical="top"/>
    </xf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29" fillId="0" borderId="30">
      <alignment horizontal="left" vertical="top"/>
    </xf>
    <xf numFmtId="0" fontId="29" fillId="0" borderId="30">
      <alignment horizontal="left" vertical="top"/>
    </xf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7" fillId="0" borderId="18" applyNumberFormat="0" applyFill="0" applyAlignment="0" applyProtection="0"/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8" fillId="0" borderId="0">
      <alignment horizontal="left"/>
    </xf>
    <xf numFmtId="0" fontId="138" fillId="0" borderId="0">
      <alignment horizontal="left"/>
    </xf>
    <xf numFmtId="0" fontId="138" fillId="0" borderId="0">
      <alignment horizontal="left"/>
    </xf>
    <xf numFmtId="0" fontId="138" fillId="0" borderId="0">
      <alignment horizontal="left"/>
    </xf>
    <xf numFmtId="0" fontId="138" fillId="0" borderId="0">
      <alignment horizontal="left"/>
    </xf>
    <xf numFmtId="0" fontId="138" fillId="0" borderId="0">
      <alignment horizontal="left"/>
    </xf>
    <xf numFmtId="0" fontId="138" fillId="0" borderId="0">
      <alignment horizontal="left"/>
    </xf>
    <xf numFmtId="0" fontId="138" fillId="0" borderId="0">
      <alignment horizontal="left"/>
    </xf>
    <xf numFmtId="0" fontId="139" fillId="0" borderId="30">
      <alignment horizontal="left" vertical="top"/>
    </xf>
    <xf numFmtId="0" fontId="140" fillId="0" borderId="19" applyNumberFormat="0" applyFill="0" applyAlignment="0" applyProtection="0"/>
    <xf numFmtId="0" fontId="140" fillId="0" borderId="19" applyNumberFormat="0" applyFill="0" applyAlignment="0" applyProtection="0"/>
    <xf numFmtId="0" fontId="140" fillId="0" borderId="19" applyNumberFormat="0" applyFill="0" applyAlignment="0" applyProtection="0"/>
    <xf numFmtId="0" fontId="29" fillId="0" borderId="0">
      <alignment horizontal="left"/>
    </xf>
    <xf numFmtId="0" fontId="29" fillId="0" borderId="0">
      <alignment horizontal="left"/>
    </xf>
    <xf numFmtId="0" fontId="140" fillId="0" borderId="19" applyNumberFormat="0" applyFill="0" applyAlignment="0" applyProtection="0"/>
    <xf numFmtId="0" fontId="140" fillId="0" borderId="19" applyNumberFormat="0" applyFill="0" applyAlignment="0" applyProtection="0"/>
    <xf numFmtId="0" fontId="140" fillId="0" borderId="19" applyNumberFormat="0" applyFill="0" applyAlignment="0" applyProtection="0"/>
    <xf numFmtId="0" fontId="141" fillId="0" borderId="19" applyNumberFormat="0" applyFill="0" applyAlignment="0" applyProtection="0"/>
    <xf numFmtId="0" fontId="140" fillId="0" borderId="19" applyNumberFormat="0" applyFill="0" applyAlignment="0" applyProtection="0"/>
    <xf numFmtId="0" fontId="140" fillId="0" borderId="19" applyNumberFormat="0" applyFill="0" applyAlignment="0" applyProtection="0"/>
    <xf numFmtId="0" fontId="140" fillId="0" borderId="19" applyNumberFormat="0" applyFill="0" applyAlignment="0" applyProtection="0"/>
    <xf numFmtId="0" fontId="142" fillId="0" borderId="0">
      <alignment horizontal="left"/>
    </xf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29" fillId="0" borderId="0">
      <protection locked="0"/>
    </xf>
    <xf numFmtId="0" fontId="29" fillId="0" borderId="0">
      <protection locked="0"/>
    </xf>
    <xf numFmtId="0" fontId="143" fillId="0" borderId="31" applyNumberFormat="0" applyFill="0" applyAlignment="0" applyProtection="0"/>
    <xf numFmtId="0" fontId="114" fillId="0" borderId="0" applyNumberFormat="0" applyFill="0" applyBorder="0" applyAlignment="0" applyProtection="0">
      <alignment horizontal="center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63" fillId="0" borderId="0" applyFont="0" applyFill="0" applyBorder="0" applyAlignment="0" applyProtection="0"/>
    <xf numFmtId="10" fontId="62" fillId="67" borderId="32" applyNumberFormat="0" applyBorder="0" applyAlignment="0" applyProtection="0"/>
    <xf numFmtId="10" fontId="62" fillId="67" borderId="32" applyNumberFormat="0" applyBorder="0" applyAlignment="0" applyProtection="0"/>
    <xf numFmtId="0" fontId="145" fillId="45" borderId="22" applyNumberFormat="0" applyAlignment="0" applyProtection="0"/>
    <xf numFmtId="0" fontId="145" fillId="45" borderId="22" applyNumberFormat="0" applyAlignment="0" applyProtection="0"/>
    <xf numFmtId="0" fontId="145" fillId="45" borderId="22" applyNumberFormat="0" applyAlignment="0" applyProtection="0"/>
    <xf numFmtId="0" fontId="145" fillId="45" borderId="22" applyNumberFormat="0" applyAlignment="0" applyProtection="0"/>
    <xf numFmtId="0" fontId="145" fillId="45" borderId="22" applyNumberFormat="0" applyAlignment="0" applyProtection="0"/>
    <xf numFmtId="0" fontId="145" fillId="45" borderId="22" applyNumberFormat="0" applyAlignment="0" applyProtection="0"/>
    <xf numFmtId="0" fontId="146" fillId="45" borderId="22" applyNumberFormat="0" applyAlignment="0" applyProtection="0"/>
    <xf numFmtId="0" fontId="145" fillId="45" borderId="22" applyNumberFormat="0" applyAlignment="0" applyProtection="0"/>
    <xf numFmtId="0" fontId="145" fillId="45" borderId="22" applyNumberFormat="0" applyAlignment="0" applyProtection="0"/>
    <xf numFmtId="0" fontId="145" fillId="45" borderId="22" applyNumberFormat="0" applyAlignment="0" applyProtection="0"/>
    <xf numFmtId="0" fontId="147" fillId="45" borderId="22" applyNumberFormat="0" applyAlignment="0" applyProtection="0"/>
    <xf numFmtId="198" fontId="29" fillId="0" borderId="0" applyFont="0" applyFill="0" applyBorder="0" applyAlignment="0" applyProtection="0"/>
    <xf numFmtId="0" fontId="148" fillId="0" borderId="17" applyNumberFormat="0" applyFill="0" applyAlignment="0" applyProtection="0"/>
    <xf numFmtId="0" fontId="149" fillId="0" borderId="18" applyNumberFormat="0" applyFill="0" applyAlignment="0" applyProtection="0"/>
    <xf numFmtId="0" fontId="150" fillId="0" borderId="19" applyNumberFormat="0" applyFill="0" applyAlignment="0" applyProtection="0"/>
    <xf numFmtId="0" fontId="150" fillId="0" borderId="0" applyNumberFormat="0" applyFill="0" applyBorder="0" applyAlignment="0" applyProtection="0"/>
    <xf numFmtId="0" fontId="57" fillId="0" borderId="0"/>
    <xf numFmtId="178" fontId="81" fillId="0" borderId="0" applyFill="0" applyBorder="0" applyAlignment="0"/>
    <xf numFmtId="0" fontId="94" fillId="0" borderId="0" applyFill="0" applyBorder="0" applyAlignment="0"/>
    <xf numFmtId="178" fontId="81" fillId="0" borderId="0" applyFill="0" applyBorder="0" applyAlignment="0"/>
    <xf numFmtId="182" fontId="96" fillId="0" borderId="0" applyFill="0" applyBorder="0" applyAlignment="0"/>
    <xf numFmtId="0" fontId="94" fillId="0" borderId="0" applyFill="0" applyBorder="0" applyAlignment="0"/>
    <xf numFmtId="0" fontId="151" fillId="0" borderId="20" applyNumberFormat="0" applyFill="0" applyAlignment="0" applyProtection="0"/>
    <xf numFmtId="0" fontId="151" fillId="0" borderId="20" applyNumberFormat="0" applyFill="0" applyAlignment="0" applyProtection="0"/>
    <xf numFmtId="0" fontId="151" fillId="0" borderId="20" applyNumberFormat="0" applyFill="0" applyAlignment="0" applyProtection="0"/>
    <xf numFmtId="0" fontId="151" fillId="0" borderId="20" applyNumberFormat="0" applyFill="0" applyAlignment="0" applyProtection="0"/>
    <xf numFmtId="0" fontId="151" fillId="0" borderId="20" applyNumberFormat="0" applyFill="0" applyAlignment="0" applyProtection="0"/>
    <xf numFmtId="0" fontId="151" fillId="0" borderId="20" applyNumberFormat="0" applyFill="0" applyAlignment="0" applyProtection="0"/>
    <xf numFmtId="0" fontId="152" fillId="0" borderId="20" applyNumberFormat="0" applyFill="0" applyAlignment="0" applyProtection="0"/>
    <xf numFmtId="0" fontId="151" fillId="0" borderId="20" applyNumberFormat="0" applyFill="0" applyAlignment="0" applyProtection="0"/>
    <xf numFmtId="0" fontId="151" fillId="0" borderId="20" applyNumberFormat="0" applyFill="0" applyAlignment="0" applyProtection="0"/>
    <xf numFmtId="0" fontId="151" fillId="0" borderId="20" applyNumberFormat="0" applyFill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6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6" fontId="57" fillId="0" borderId="0" applyFont="0" applyFill="0" applyBorder="0" applyAlignment="0" applyProtection="0"/>
    <xf numFmtId="8" fontId="57" fillId="0" borderId="0" applyFont="0" applyFill="0" applyBorder="0" applyAlignment="0" applyProtection="0"/>
    <xf numFmtId="175" fontId="69" fillId="0" borderId="0" applyFont="0" applyFill="0" applyBorder="0" applyAlignment="0" applyProtection="0"/>
    <xf numFmtId="37" fontId="153" fillId="0" borderId="0" applyFill="0" applyBorder="0" applyAlignment="0" applyProtection="0"/>
    <xf numFmtId="0" fontId="154" fillId="68" borderId="0" applyNumberFormat="0" applyBorder="0" applyAlignment="0" applyProtection="0"/>
    <xf numFmtId="0" fontId="155" fillId="68" borderId="0" applyNumberFormat="0" applyBorder="0" applyAlignment="0" applyProtection="0"/>
    <xf numFmtId="0" fontId="155" fillId="68" borderId="0" applyNumberFormat="0" applyBorder="0" applyAlignment="0" applyProtection="0"/>
    <xf numFmtId="0" fontId="155" fillId="68" borderId="0" applyNumberFormat="0" applyBorder="0" applyAlignment="0" applyProtection="0"/>
    <xf numFmtId="0" fontId="155" fillId="68" borderId="0" applyNumberFormat="0" applyBorder="0" applyAlignment="0" applyProtection="0"/>
    <xf numFmtId="0" fontId="155" fillId="68" borderId="0" applyNumberFormat="0" applyBorder="0" applyAlignment="0" applyProtection="0"/>
    <xf numFmtId="0" fontId="155" fillId="68" borderId="0" applyNumberFormat="0" applyBorder="0" applyAlignment="0" applyProtection="0"/>
    <xf numFmtId="0" fontId="156" fillId="68" borderId="0" applyNumberFormat="0" applyBorder="0" applyAlignment="0" applyProtection="0"/>
    <xf numFmtId="0" fontId="155" fillId="68" borderId="0" applyNumberFormat="0" applyBorder="0" applyAlignment="0" applyProtection="0"/>
    <xf numFmtId="0" fontId="155" fillId="68" borderId="0" applyNumberFormat="0" applyBorder="0" applyAlignment="0" applyProtection="0"/>
    <xf numFmtId="0" fontId="155" fillId="68" borderId="0" applyNumberFormat="0" applyBorder="0" applyAlignment="0" applyProtection="0"/>
    <xf numFmtId="37" fontId="157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00" fontId="15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4" fillId="0" borderId="0"/>
    <xf numFmtId="0" fontId="29" fillId="0" borderId="0"/>
    <xf numFmtId="0" fontId="224" fillId="0" borderId="0"/>
    <xf numFmtId="0" fontId="5" fillId="0" borderId="0"/>
    <xf numFmtId="0" fontId="8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59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11" fillId="0" borderId="0"/>
    <xf numFmtId="0" fontId="12" fillId="0" borderId="0"/>
    <xf numFmtId="0" fontId="160" fillId="0" borderId="0"/>
    <xf numFmtId="0" fontId="225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30" fillId="0" borderId="0"/>
    <xf numFmtId="0" fontId="81" fillId="0" borderId="0"/>
    <xf numFmtId="0" fontId="81" fillId="0" borderId="0"/>
    <xf numFmtId="0" fontId="29" fillId="0" borderId="0"/>
    <xf numFmtId="0" fontId="30" fillId="0" borderId="0"/>
    <xf numFmtId="0" fontId="161" fillId="0" borderId="0"/>
    <xf numFmtId="0" fontId="64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29" fillId="0" borderId="0"/>
    <xf numFmtId="0" fontId="224" fillId="0" borderId="0"/>
    <xf numFmtId="0" fontId="72" fillId="0" borderId="0"/>
    <xf numFmtId="0" fontId="162" fillId="0" borderId="0"/>
    <xf numFmtId="0" fontId="71" fillId="69" borderId="33" applyNumberFormat="0" applyFont="0" applyAlignment="0" applyProtection="0"/>
    <xf numFmtId="0" fontId="71" fillId="69" borderId="33" applyNumberFormat="0" applyFont="0" applyAlignment="0" applyProtection="0"/>
    <xf numFmtId="0" fontId="71" fillId="69" borderId="33" applyNumberFormat="0" applyFont="0" applyAlignment="0" applyProtection="0"/>
    <xf numFmtId="0" fontId="71" fillId="69" borderId="33" applyNumberFormat="0" applyFont="0" applyAlignment="0" applyProtection="0"/>
    <xf numFmtId="0" fontId="71" fillId="69" borderId="33" applyNumberFormat="0" applyFont="0" applyAlignment="0" applyProtection="0"/>
    <xf numFmtId="0" fontId="71" fillId="69" borderId="33" applyNumberFormat="0" applyFont="0" applyAlignment="0" applyProtection="0"/>
    <xf numFmtId="0" fontId="29" fillId="69" borderId="33" applyNumberFormat="0" applyFont="0" applyAlignment="0" applyProtection="0"/>
    <xf numFmtId="0" fontId="71" fillId="69" borderId="33" applyNumberFormat="0" applyFont="0" applyAlignment="0" applyProtection="0"/>
    <xf numFmtId="0" fontId="71" fillId="69" borderId="33" applyNumberFormat="0" applyFont="0" applyAlignment="0" applyProtection="0"/>
    <xf numFmtId="0" fontId="71" fillId="69" borderId="33" applyNumberFormat="0" applyFont="0" applyAlignment="0" applyProtection="0"/>
    <xf numFmtId="0" fontId="84" fillId="69" borderId="33" applyNumberFormat="0" applyFont="0" applyAlignment="0" applyProtection="0"/>
    <xf numFmtId="201" fontId="29" fillId="0" borderId="0" applyFont="0" applyFill="0" applyBorder="0" applyAlignment="0" applyProtection="0">
      <alignment vertical="top"/>
    </xf>
    <xf numFmtId="0" fontId="63" fillId="0" borderId="0" applyFont="0" applyFill="0" applyBorder="0" applyAlignment="0" applyProtection="0">
      <protection hidden="1"/>
    </xf>
    <xf numFmtId="0" fontId="163" fillId="42" borderId="0" applyNumberFormat="0" applyBorder="0" applyAlignment="0" applyProtection="0"/>
    <xf numFmtId="0" fontId="164" fillId="34" borderId="16" applyNumberFormat="0" applyAlignment="0" applyProtection="0"/>
    <xf numFmtId="0" fontId="164" fillId="34" borderId="16" applyNumberFormat="0" applyAlignment="0" applyProtection="0"/>
    <xf numFmtId="0" fontId="164" fillId="34" borderId="16" applyNumberFormat="0" applyAlignment="0" applyProtection="0"/>
    <xf numFmtId="0" fontId="164" fillId="34" borderId="16" applyNumberFormat="0" applyAlignment="0" applyProtection="0"/>
    <xf numFmtId="0" fontId="164" fillId="34" borderId="16" applyNumberFormat="0" applyAlignment="0" applyProtection="0"/>
    <xf numFmtId="0" fontId="164" fillId="34" borderId="16" applyNumberFormat="0" applyAlignment="0" applyProtection="0"/>
    <xf numFmtId="0" fontId="165" fillId="34" borderId="16" applyNumberFormat="0" applyAlignment="0" applyProtection="0"/>
    <xf numFmtId="0" fontId="164" fillId="34" borderId="16" applyNumberFormat="0" applyAlignment="0" applyProtection="0"/>
    <xf numFmtId="0" fontId="164" fillId="34" borderId="16" applyNumberFormat="0" applyAlignment="0" applyProtection="0"/>
    <xf numFmtId="0" fontId="164" fillId="34" borderId="16" applyNumberFormat="0" applyAlignment="0" applyProtection="0"/>
    <xf numFmtId="0" fontId="166" fillId="0" borderId="0">
      <alignment horizontal="left"/>
    </xf>
    <xf numFmtId="0" fontId="167" fillId="70" borderId="0"/>
    <xf numFmtId="0" fontId="168" fillId="0" borderId="0" applyNumberFormat="0" applyFill="0" applyBorder="0" applyAlignment="0" applyProtection="0">
      <alignment vertical="top"/>
    </xf>
    <xf numFmtId="202" fontId="29" fillId="0" borderId="0" applyFont="0" applyFill="0" applyBorder="0" applyAlignment="0" applyProtection="0"/>
    <xf numFmtId="181" fontId="81" fillId="0" borderId="0" applyFont="0" applyFill="0" applyBorder="0" applyAlignment="0" applyProtection="0"/>
    <xf numFmtId="203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204" fontId="16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87" fontId="30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4" fillId="0" borderId="0" applyFont="0" applyFill="0" applyBorder="0" applyAlignment="0" applyProtection="0"/>
    <xf numFmtId="178" fontId="81" fillId="0" borderId="0" applyFill="0" applyBorder="0" applyAlignment="0"/>
    <xf numFmtId="0" fontId="94" fillId="0" borderId="0" applyFill="0" applyBorder="0" applyAlignment="0"/>
    <xf numFmtId="178" fontId="81" fillId="0" borderId="0" applyFill="0" applyBorder="0" applyAlignment="0"/>
    <xf numFmtId="182" fontId="96" fillId="0" borderId="0" applyFill="0" applyBorder="0" applyAlignment="0"/>
    <xf numFmtId="0" fontId="94" fillId="0" borderId="0" applyFill="0" applyBorder="0" applyAlignment="0"/>
    <xf numFmtId="0" fontId="41" fillId="0" borderId="0" applyNumberFormat="0" applyFill="0" applyBorder="0" applyAlignment="0">
      <alignment horizontal="center" vertical="top"/>
    </xf>
    <xf numFmtId="0" fontId="170" fillId="1" borderId="0" applyNumberFormat="0" applyFill="0" applyBorder="0" applyAlignment="0">
      <alignment horizontal="center"/>
    </xf>
    <xf numFmtId="37" fontId="51" fillId="0" borderId="0"/>
    <xf numFmtId="1" fontId="29" fillId="0" borderId="34" applyNumberFormat="0" applyFill="0" applyAlignment="0" applyProtection="0">
      <alignment horizontal="center" vertical="center"/>
    </xf>
    <xf numFmtId="1" fontId="29" fillId="0" borderId="34" applyNumberFormat="0" applyFill="0" applyAlignment="0" applyProtection="0">
      <alignment horizontal="center" vertical="center"/>
    </xf>
    <xf numFmtId="0" fontId="171" fillId="0" borderId="0" applyNumberFormat="0" applyFill="0" applyBorder="0">
      <alignment horizontal="left"/>
    </xf>
    <xf numFmtId="7" fontId="172" fillId="0" borderId="0" applyFill="0" applyBorder="0">
      <alignment horizontal="right"/>
    </xf>
    <xf numFmtId="0" fontId="118" fillId="0" borderId="35">
      <alignment vertical="center"/>
    </xf>
    <xf numFmtId="4" fontId="173" fillId="68" borderId="36" applyNumberFormat="0" applyProtection="0">
      <alignment vertical="center"/>
    </xf>
    <xf numFmtId="4" fontId="173" fillId="71" borderId="36" applyNumberFormat="0" applyProtection="0">
      <alignment horizontal="left" vertical="center" indent="1"/>
    </xf>
    <xf numFmtId="4" fontId="173" fillId="72" borderId="0" applyNumberFormat="0" applyProtection="0">
      <alignment horizontal="left" vertical="center" indent="1"/>
    </xf>
    <xf numFmtId="4" fontId="28" fillId="73" borderId="36" applyNumberFormat="0" applyProtection="0">
      <alignment horizontal="right" vertical="center"/>
    </xf>
    <xf numFmtId="4" fontId="28" fillId="74" borderId="36" applyNumberFormat="0" applyProtection="0">
      <alignment horizontal="left" vertical="center" indent="1"/>
    </xf>
    <xf numFmtId="0" fontId="174" fillId="0" borderId="0" applyNumberFormat="0" applyFill="0" applyBorder="0" applyAlignment="0" applyProtection="0"/>
    <xf numFmtId="0" fontId="29" fillId="0" borderId="0"/>
    <xf numFmtId="0" fontId="175" fillId="0" borderId="0"/>
    <xf numFmtId="0" fontId="176" fillId="0" borderId="0"/>
    <xf numFmtId="0" fontId="49" fillId="0" borderId="0"/>
    <xf numFmtId="0" fontId="49" fillId="0" borderId="0"/>
    <xf numFmtId="0" fontId="50" fillId="0" borderId="0"/>
    <xf numFmtId="0" fontId="66" fillId="0" borderId="0"/>
    <xf numFmtId="0" fontId="168" fillId="0" borderId="0" applyNumberFormat="0" applyFont="0" applyFill="0" applyAlignment="0">
      <alignment horizontal="center" vertical="top"/>
    </xf>
    <xf numFmtId="0" fontId="177" fillId="0" borderId="0">
      <alignment horizontal="left"/>
    </xf>
    <xf numFmtId="0" fontId="119" fillId="0" borderId="0">
      <alignment horizontal="left"/>
    </xf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5" fillId="0" borderId="0"/>
    <xf numFmtId="0" fontId="119" fillId="0" borderId="0"/>
    <xf numFmtId="0" fontId="178" fillId="0" borderId="0"/>
    <xf numFmtId="0" fontId="178" fillId="0" borderId="0"/>
    <xf numFmtId="0" fontId="179" fillId="0" borderId="0"/>
    <xf numFmtId="0" fontId="179" fillId="0" borderId="0"/>
    <xf numFmtId="0" fontId="178" fillId="0" borderId="0"/>
    <xf numFmtId="0" fontId="178" fillId="0" borderId="0"/>
    <xf numFmtId="49" fontId="28" fillId="0" borderId="0" applyFill="0" applyBorder="0" applyAlignment="0"/>
    <xf numFmtId="205" fontId="96" fillId="0" borderId="0" applyFill="0" applyBorder="0" applyAlignment="0"/>
    <xf numFmtId="206" fontId="81" fillId="0" borderId="0" applyFill="0" applyBorder="0" applyAlignment="0"/>
    <xf numFmtId="0" fontId="180" fillId="0" borderId="0" applyFill="0" applyBorder="0" applyProtection="0">
      <alignment horizontal="left" vertical="top"/>
    </xf>
    <xf numFmtId="40" fontId="18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9" fillId="0" borderId="0"/>
    <xf numFmtId="0" fontId="178" fillId="0" borderId="0"/>
    <xf numFmtId="0" fontId="113" fillId="0" borderId="37" applyNumberFormat="0" applyFill="0" applyAlignment="0" applyProtection="0"/>
    <xf numFmtId="0" fontId="183" fillId="0" borderId="37" applyNumberFormat="0" applyFill="0" applyAlignment="0" applyProtection="0"/>
    <xf numFmtId="0" fontId="183" fillId="0" borderId="37" applyNumberFormat="0" applyFill="0" applyAlignment="0" applyProtection="0"/>
    <xf numFmtId="0" fontId="183" fillId="0" borderId="37" applyNumberFormat="0" applyFill="0" applyAlignment="0" applyProtection="0"/>
    <xf numFmtId="0" fontId="183" fillId="0" borderId="37" applyNumberFormat="0" applyFill="0" applyAlignment="0" applyProtection="0"/>
    <xf numFmtId="0" fontId="183" fillId="0" borderId="37" applyNumberFormat="0" applyFill="0" applyAlignment="0" applyProtection="0"/>
    <xf numFmtId="0" fontId="183" fillId="0" borderId="37" applyNumberFormat="0" applyFill="0" applyAlignment="0" applyProtection="0"/>
    <xf numFmtId="0" fontId="184" fillId="0" borderId="37" applyNumberFormat="0" applyFill="0" applyAlignment="0" applyProtection="0"/>
    <xf numFmtId="0" fontId="183" fillId="0" borderId="37" applyNumberFormat="0" applyFill="0" applyAlignment="0" applyProtection="0"/>
    <xf numFmtId="0" fontId="183" fillId="0" borderId="37" applyNumberFormat="0" applyFill="0" applyAlignment="0" applyProtection="0"/>
    <xf numFmtId="0" fontId="183" fillId="0" borderId="37" applyNumberFormat="0" applyFill="0" applyAlignment="0" applyProtection="0"/>
    <xf numFmtId="0" fontId="185" fillId="34" borderId="16" applyNumberFormat="0" applyAlignment="0" applyProtection="0"/>
    <xf numFmtId="37" fontId="62" fillId="71" borderId="0" applyNumberFormat="0" applyBorder="0" applyAlignment="0" applyProtection="0"/>
    <xf numFmtId="37" fontId="62" fillId="0" borderId="0"/>
    <xf numFmtId="37" fontId="62" fillId="71" borderId="0" applyNumberFormat="0" applyBorder="0" applyAlignment="0" applyProtection="0"/>
    <xf numFmtId="3" fontId="186" fillId="0" borderId="31" applyProtection="0"/>
    <xf numFmtId="207" fontId="175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8" fontId="68" fillId="0" borderId="0" applyFon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9" fontId="30" fillId="0" borderId="0" applyFont="0" applyFill="0" applyBorder="0" applyAlignment="0" applyProtection="0"/>
    <xf numFmtId="168" fontId="175" fillId="0" borderId="0" applyFont="0" applyFill="0" applyBorder="0" applyAlignment="0" applyProtection="0"/>
    <xf numFmtId="43" fontId="191" fillId="0" borderId="0" applyFont="0" applyFill="0" applyBorder="0" applyAlignment="0" applyProtection="0"/>
    <xf numFmtId="208" fontId="64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29" fillId="0" borderId="0" applyFont="0" applyFill="0" applyBorder="0" applyAlignment="0" applyProtection="0"/>
    <xf numFmtId="209" fontId="30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104" fillId="0" borderId="0" applyFont="0" applyFill="0" applyBorder="0" applyAlignment="0" applyProtection="0"/>
    <xf numFmtId="209" fontId="191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29" fillId="0" borderId="0" applyFont="0" applyFill="0" applyBorder="0" applyAlignment="0" applyProtection="0"/>
    <xf numFmtId="42" fontId="30" fillId="0" borderId="0" applyFont="0" applyFill="0" applyBorder="0" applyAlignment="0" applyProtection="0"/>
    <xf numFmtId="191" fontId="29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01" fillId="61" borderId="23" applyNumberFormat="0" applyAlignment="0" applyProtection="0"/>
    <xf numFmtId="0" fontId="152" fillId="0" borderId="20" applyNumberFormat="0" applyFill="0" applyAlignment="0" applyProtection="0"/>
    <xf numFmtId="9" fontId="29" fillId="0" borderId="0" applyFont="0" applyFill="0" applyBorder="0" applyAlignment="0" applyProtection="0"/>
    <xf numFmtId="9" fontId="19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91" fillId="42" borderId="0" applyNumberFormat="0" applyBorder="0" applyAlignment="0" applyProtection="0"/>
    <xf numFmtId="0" fontId="165" fillId="34" borderId="16" applyNumberFormat="0" applyAlignment="0" applyProtection="0"/>
    <xf numFmtId="0" fontId="165" fillId="34" borderId="16" applyNumberFormat="0" applyAlignment="0" applyProtection="0"/>
    <xf numFmtId="0" fontId="98" fillId="34" borderId="22" applyNumberFormat="0" applyAlignment="0" applyProtection="0"/>
    <xf numFmtId="0" fontId="98" fillId="34" borderId="22" applyNumberFormat="0" applyAlignment="0" applyProtection="0"/>
    <xf numFmtId="0" fontId="190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93" fillId="0" borderId="0"/>
    <xf numFmtId="168" fontId="193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182" fillId="0" borderId="0" applyNumberFormat="0" applyFill="0" applyBorder="0" applyAlignment="0" applyProtection="0"/>
    <xf numFmtId="42" fontId="194" fillId="0" borderId="0" applyFont="0" applyFill="0" applyBorder="0" applyAlignment="0" applyProtection="0"/>
    <xf numFmtId="44" fontId="194" fillId="0" borderId="0" applyFont="0" applyFill="0" applyBorder="0" applyAlignment="0" applyProtection="0"/>
    <xf numFmtId="0" fontId="123" fillId="33" borderId="0" applyNumberFormat="0" applyBorder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9" fontId="10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4" fillId="0" borderId="0"/>
    <xf numFmtId="0" fontId="191" fillId="0" borderId="0"/>
    <xf numFmtId="0" fontId="72" fillId="0" borderId="0"/>
    <xf numFmtId="0" fontId="191" fillId="0" borderId="0"/>
    <xf numFmtId="0" fontId="72" fillId="0" borderId="0"/>
    <xf numFmtId="0" fontId="29" fillId="0" borderId="0"/>
    <xf numFmtId="0" fontId="29" fillId="0" borderId="0" applyAlignment="0" applyProtection="0"/>
    <xf numFmtId="0" fontId="146" fillId="45" borderId="22" applyNumberFormat="0" applyAlignment="0" applyProtection="0"/>
    <xf numFmtId="0" fontId="146" fillId="45" borderId="22" applyNumberFormat="0" applyAlignment="0" applyProtection="0"/>
    <xf numFmtId="0" fontId="156" fillId="68" borderId="0" applyNumberFormat="0" applyBorder="0" applyAlignment="0" applyProtection="0"/>
    <xf numFmtId="0" fontId="184" fillId="0" borderId="37" applyNumberFormat="0" applyFill="0" applyAlignment="0" applyProtection="0"/>
    <xf numFmtId="0" fontId="184" fillId="0" borderId="37" applyNumberFormat="0" applyFill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9" fillId="0" borderId="0"/>
    <xf numFmtId="0" fontId="103" fillId="0" borderId="0"/>
    <xf numFmtId="0" fontId="77" fillId="35" borderId="0" applyNumberFormat="0" applyBorder="0" applyAlignment="0" applyProtection="0"/>
    <xf numFmtId="0" fontId="77" fillId="36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77" fillId="39" borderId="0" applyNumberFormat="0" applyBorder="0" applyAlignment="0" applyProtection="0"/>
    <xf numFmtId="0" fontId="77" fillId="40" borderId="0" applyNumberFormat="0" applyBorder="0" applyAlignment="0" applyProtection="0"/>
    <xf numFmtId="0" fontId="29" fillId="69" borderId="33" applyNumberFormat="0" applyFont="0" applyAlignment="0" applyProtection="0"/>
    <xf numFmtId="0" fontId="72" fillId="69" borderId="33" applyNumberFormat="0" applyFont="0" applyAlignment="0" applyProtection="0"/>
    <xf numFmtId="0" fontId="134" fillId="0" borderId="17" applyNumberFormat="0" applyFill="0" applyAlignment="0" applyProtection="0"/>
    <xf numFmtId="0" fontId="137" fillId="0" borderId="18" applyNumberFormat="0" applyFill="0" applyAlignment="0" applyProtection="0"/>
    <xf numFmtId="0" fontId="141" fillId="0" borderId="19" applyNumberFormat="0" applyFill="0" applyAlignment="0" applyProtection="0"/>
    <xf numFmtId="0" fontId="141" fillId="0" borderId="0" applyNumberFormat="0" applyFill="0" applyBorder="0" applyAlignment="0" applyProtection="0"/>
    <xf numFmtId="0" fontId="78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4" borderId="2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40" fontId="196" fillId="0" borderId="0" applyFont="0" applyFill="0" applyBorder="0" applyAlignment="0" applyProtection="0"/>
    <xf numFmtId="38" fontId="196" fillId="0" borderId="0" applyFont="0" applyFill="0" applyBorder="0" applyAlignment="0" applyProtection="0"/>
    <xf numFmtId="0" fontId="175" fillId="69" borderId="33" applyNumberFormat="0" applyFont="0" applyAlignment="0" applyProtection="0">
      <alignment vertical="center"/>
    </xf>
    <xf numFmtId="0" fontId="196" fillId="0" borderId="0" applyFont="0" applyFill="0" applyBorder="0" applyAlignment="0" applyProtection="0"/>
    <xf numFmtId="0" fontId="196" fillId="0" borderId="0" applyFont="0" applyFill="0" applyBorder="0" applyAlignment="0" applyProtection="0"/>
    <xf numFmtId="0" fontId="29" fillId="68" borderId="0" applyNumberFormat="0" applyBorder="0" applyAlignment="0" applyProtection="0">
      <alignment vertical="center"/>
    </xf>
    <xf numFmtId="0" fontId="197" fillId="0" borderId="0"/>
    <xf numFmtId="0" fontId="29" fillId="0" borderId="0" applyNumberFormat="0" applyFill="0" applyBorder="0" applyAlignment="0" applyProtection="0">
      <alignment vertical="center"/>
    </xf>
    <xf numFmtId="0" fontId="29" fillId="61" borderId="23" applyNumberFormat="0" applyAlignment="0" applyProtection="0">
      <alignment vertical="center"/>
    </xf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20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9" fillId="45" borderId="22" applyNumberFormat="0" applyAlignment="0" applyProtection="0">
      <alignment vertical="center"/>
    </xf>
    <xf numFmtId="3" fontId="29" fillId="0" borderId="0" applyFont="0" applyFill="0" applyBorder="0" applyAlignment="0" applyProtection="0"/>
    <xf numFmtId="0" fontId="19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9" fillId="0" borderId="0">
      <alignment vertical="center"/>
    </xf>
    <xf numFmtId="0" fontId="200" fillId="68" borderId="0" applyNumberFormat="0" applyBorder="0" applyAlignment="0" applyProtection="0">
      <alignment vertical="center"/>
    </xf>
    <xf numFmtId="0" fontId="38" fillId="0" borderId="0"/>
    <xf numFmtId="0" fontId="199" fillId="69" borderId="33" applyNumberFormat="0" applyFont="0" applyAlignment="0" applyProtection="0">
      <alignment vertical="center"/>
    </xf>
    <xf numFmtId="0" fontId="29" fillId="34" borderId="16" applyNumberFormat="0" applyAlignment="0" applyProtection="0">
      <alignment vertical="center"/>
    </xf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199" fillId="0" borderId="0" applyFont="0" applyFill="0" applyBorder="0" applyAlignment="0" applyProtection="0">
      <alignment vertical="center"/>
    </xf>
    <xf numFmtId="0" fontId="201" fillId="0" borderId="37" applyNumberFormat="0" applyFill="0" applyAlignment="0" applyProtection="0">
      <alignment vertical="center"/>
    </xf>
    <xf numFmtId="210" fontId="175" fillId="0" borderId="0" applyFont="0" applyFill="0" applyBorder="0" applyAlignment="0" applyProtection="0"/>
    <xf numFmtId="0" fontId="38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2" fillId="42" borderId="0" applyNumberFormat="0" applyBorder="0" applyAlignment="0" applyProtection="0">
      <alignment vertical="center"/>
    </xf>
    <xf numFmtId="0" fontId="175" fillId="0" borderId="0">
      <alignment vertical="center"/>
    </xf>
    <xf numFmtId="0" fontId="203" fillId="33" borderId="0" applyNumberFormat="0" applyBorder="0" applyAlignment="0" applyProtection="0">
      <alignment vertical="center"/>
    </xf>
    <xf numFmtId="0" fontId="204" fillId="33" borderId="0" applyNumberFormat="0" applyBorder="0" applyAlignment="0" applyProtection="0">
      <alignment vertical="center"/>
    </xf>
    <xf numFmtId="0" fontId="204" fillId="33" borderId="0" applyNumberFormat="0" applyBorder="0" applyAlignment="0" applyProtection="0">
      <alignment vertical="center"/>
    </xf>
    <xf numFmtId="0" fontId="203" fillId="33" borderId="0" applyNumberFormat="0" applyBorder="0" applyAlignment="0" applyProtection="0">
      <alignment vertical="center"/>
    </xf>
    <xf numFmtId="0" fontId="203" fillId="33" borderId="0" applyNumberFormat="0" applyBorder="0" applyAlignment="0" applyProtection="0">
      <alignment vertical="center"/>
    </xf>
    <xf numFmtId="0" fontId="205" fillId="33" borderId="0" applyNumberFormat="0" applyBorder="0" applyAlignment="0" applyProtection="0">
      <alignment vertical="center"/>
    </xf>
    <xf numFmtId="0" fontId="205" fillId="33" borderId="0" applyNumberFormat="0" applyBorder="0" applyAlignment="0" applyProtection="0">
      <alignment vertical="center"/>
    </xf>
    <xf numFmtId="211" fontId="29" fillId="0" borderId="0" applyFont="0" applyFill="0" applyBorder="0" applyAlignment="0" applyProtection="0"/>
    <xf numFmtId="0" fontId="206" fillId="42" borderId="0" applyNumberFormat="0" applyBorder="0" applyAlignment="0" applyProtection="0">
      <alignment vertical="center"/>
    </xf>
    <xf numFmtId="0" fontId="206" fillId="42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6" fillId="42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8" fillId="0" borderId="0" applyNumberFormat="0" applyFill="0" applyBorder="0" applyAlignment="0" applyProtection="0"/>
    <xf numFmtId="0" fontId="29" fillId="0" borderId="0"/>
    <xf numFmtId="0" fontId="79" fillId="3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212" fontId="209" fillId="0" borderId="0" applyFont="0" applyFill="0" applyBorder="0" applyAlignment="0" applyProtection="0"/>
    <xf numFmtId="40" fontId="210" fillId="0" borderId="0" applyFont="0" applyFill="0" applyBorder="0" applyAlignment="0" applyProtection="0"/>
    <xf numFmtId="38" fontId="211" fillId="0" borderId="0" applyFont="0" applyFill="0" applyBorder="0" applyAlignment="0" applyProtection="0"/>
    <xf numFmtId="0" fontId="29" fillId="61" borderId="23" applyNumberFormat="0" applyAlignment="0" applyProtection="0">
      <alignment vertical="center"/>
    </xf>
    <xf numFmtId="0" fontId="212" fillId="0" borderId="0"/>
    <xf numFmtId="0" fontId="213" fillId="0" borderId="0" applyNumberFormat="0" applyFill="0" applyBorder="0" applyAlignment="0" applyProtection="0">
      <alignment vertical="center"/>
    </xf>
    <xf numFmtId="0" fontId="214" fillId="0" borderId="17" applyNumberFormat="0" applyFill="0" applyAlignment="0" applyProtection="0">
      <alignment vertical="center"/>
    </xf>
    <xf numFmtId="0" fontId="215" fillId="0" borderId="18" applyNumberFormat="0" applyFill="0" applyAlignment="0" applyProtection="0">
      <alignment vertical="center"/>
    </xf>
    <xf numFmtId="0" fontId="216" fillId="0" borderId="19" applyNumberFormat="0" applyFill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17" fillId="61" borderId="23" applyNumberFormat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159" fillId="69" borderId="3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8" fillId="34" borderId="22" applyNumberFormat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4" borderId="22" applyNumberFormat="0" applyAlignment="0" applyProtection="0">
      <alignment vertical="center"/>
    </xf>
    <xf numFmtId="207" fontId="175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80" fillId="35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21" fillId="45" borderId="22" applyNumberFormat="0" applyAlignment="0" applyProtection="0">
      <alignment vertical="center"/>
    </xf>
    <xf numFmtId="0" fontId="222" fillId="34" borderId="16" applyNumberFormat="0" applyAlignment="0" applyProtection="0">
      <alignment vertical="center"/>
    </xf>
    <xf numFmtId="0" fontId="29" fillId="45" borderId="22" applyNumberFormat="0" applyAlignment="0" applyProtection="0">
      <alignment vertical="center"/>
    </xf>
    <xf numFmtId="0" fontId="29" fillId="34" borderId="16" applyNumberFormat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166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0" fontId="223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224" fillId="0" borderId="0" applyFont="0" applyFill="0" applyBorder="0" applyAlignment="0" applyProtection="0"/>
    <xf numFmtId="43" fontId="12" fillId="0" borderId="0" applyFont="0" applyFill="0" applyBorder="0" applyAlignment="0" applyProtection="0"/>
    <xf numFmtId="39" fontId="29" fillId="0" borderId="0"/>
    <xf numFmtId="174" fontId="30" fillId="0" borderId="0" applyFont="0" applyFill="0" applyBorder="0" applyAlignment="0" applyProtection="0"/>
    <xf numFmtId="39" fontId="29" fillId="75" borderId="0"/>
    <xf numFmtId="0" fontId="224" fillId="0" borderId="0"/>
    <xf numFmtId="174" fontId="224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226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0" fontId="227" fillId="0" borderId="0">
      <alignment vertical="center"/>
    </xf>
    <xf numFmtId="43" fontId="28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17" fillId="3" borderId="0" applyNumberFormat="0" applyBorder="0" applyAlignment="0" applyProtection="0"/>
    <xf numFmtId="0" fontId="21" fillId="6" borderId="10" applyNumberFormat="0" applyAlignment="0" applyProtection="0"/>
    <xf numFmtId="0" fontId="23" fillId="7" borderId="13" applyNumberFormat="0" applyAlignment="0" applyProtection="0"/>
    <xf numFmtId="0" fontId="2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9" fillId="5" borderId="10" applyNumberFormat="0" applyAlignment="0" applyProtection="0"/>
    <xf numFmtId="0" fontId="22" fillId="0" borderId="12" applyNumberFormat="0" applyFill="0" applyAlignment="0" applyProtection="0"/>
    <xf numFmtId="0" fontId="18" fillId="4" borderId="0" applyNumberFormat="0" applyBorder="0" applyAlignment="0" applyProtection="0"/>
    <xf numFmtId="0" fontId="84" fillId="8" borderId="14" applyNumberFormat="0" applyFont="0" applyAlignment="0" applyProtection="0"/>
    <xf numFmtId="0" fontId="20" fillId="6" borderId="11" applyNumberFormat="0" applyAlignment="0" applyProtection="0"/>
    <xf numFmtId="0" fontId="26" fillId="0" borderId="15" applyNumberFormat="0" applyFill="0" applyAlignment="0" applyProtection="0"/>
    <xf numFmtId="0" fontId="24" fillId="0" borderId="0" applyNumberFormat="0" applyFill="0" applyBorder="0" applyAlignment="0" applyProtection="0"/>
    <xf numFmtId="174" fontId="224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224" fillId="0" borderId="0"/>
    <xf numFmtId="0" fontId="30" fillId="0" borderId="0"/>
    <xf numFmtId="0" fontId="29" fillId="0" borderId="0"/>
    <xf numFmtId="39" fontId="29" fillId="0" borderId="0"/>
    <xf numFmtId="9" fontId="22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39" fontId="29" fillId="0" borderId="0"/>
    <xf numFmtId="39" fontId="29" fillId="0" borderId="0"/>
    <xf numFmtId="0" fontId="224" fillId="0" borderId="0"/>
    <xf numFmtId="0" fontId="93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9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24" fillId="0" borderId="0" applyFont="0" applyFill="0" applyBorder="0" applyAlignment="0" applyProtection="0"/>
    <xf numFmtId="0" fontId="5" fillId="0" borderId="0"/>
    <xf numFmtId="0" fontId="224" fillId="0" borderId="0"/>
    <xf numFmtId="0" fontId="30" fillId="0" borderId="0"/>
    <xf numFmtId="0" fontId="12" fillId="0" borderId="0"/>
    <xf numFmtId="0" fontId="3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4" fillId="0" borderId="0"/>
    <xf numFmtId="17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9" fontId="29" fillId="0" borderId="0"/>
    <xf numFmtId="174" fontId="30" fillId="0" borderId="0" applyFont="0" applyFill="0" applyBorder="0" applyAlignment="0" applyProtection="0"/>
    <xf numFmtId="39" fontId="29" fillId="0" borderId="0"/>
    <xf numFmtId="174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30" fillId="0" borderId="0" applyFont="0" applyFill="0" applyBorder="0" applyAlignment="0" applyProtection="0"/>
    <xf numFmtId="39" fontId="29" fillId="0" borderId="0"/>
    <xf numFmtId="43" fontId="12" fillId="0" borderId="0" applyFont="0" applyFill="0" applyBorder="0" applyAlignment="0" applyProtection="0"/>
    <xf numFmtId="174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0" borderId="0"/>
    <xf numFmtId="0" fontId="12" fillId="0" borderId="0"/>
    <xf numFmtId="0" fontId="12" fillId="0" borderId="0"/>
    <xf numFmtId="0" fontId="29" fillId="0" borderId="0"/>
    <xf numFmtId="213" fontId="29" fillId="0" borderId="0" applyFont="0" applyFill="0" applyBorder="0" applyAlignment="0" applyProtection="0"/>
    <xf numFmtId="0" fontId="227" fillId="0" borderId="0">
      <alignment vertical="center"/>
    </xf>
    <xf numFmtId="0" fontId="29" fillId="0" borderId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12" fillId="0" borderId="0"/>
    <xf numFmtId="213" fontId="29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39" fontId="29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39" fontId="29" fillId="0" borderId="0"/>
    <xf numFmtId="174" fontId="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3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2" fillId="0" borderId="0"/>
    <xf numFmtId="43" fontId="4" fillId="0" borderId="0" applyFont="0" applyFill="0" applyBorder="0" applyAlignment="0" applyProtection="0"/>
    <xf numFmtId="0" fontId="231" fillId="0" borderId="0"/>
    <xf numFmtId="43" fontId="2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2" fillId="0" borderId="0"/>
    <xf numFmtId="0" fontId="29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224" fillId="0" borderId="0" applyFont="0" applyFill="0" applyBorder="0" applyAlignment="0" applyProtection="0"/>
    <xf numFmtId="39" fontId="29" fillId="0" borderId="0"/>
    <xf numFmtId="39" fontId="29" fillId="0" borderId="0"/>
    <xf numFmtId="174" fontId="3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9" fontId="30" fillId="0" borderId="0" applyFont="0" applyFill="0" applyBorder="0" applyAlignment="0" applyProtection="0"/>
    <xf numFmtId="0" fontId="234" fillId="0" borderId="0"/>
    <xf numFmtId="0" fontId="2" fillId="0" borderId="0"/>
    <xf numFmtId="43" fontId="30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30" fillId="0" borderId="0"/>
    <xf numFmtId="0" fontId="224" fillId="0" borderId="0"/>
    <xf numFmtId="43" fontId="224" fillId="0" borderId="0" applyFont="0" applyFill="0" applyBorder="0" applyAlignment="0" applyProtection="0"/>
    <xf numFmtId="0" fontId="65" fillId="0" borderId="0"/>
    <xf numFmtId="44" fontId="29" fillId="0" borderId="0" applyFont="0" applyFill="0" applyBorder="0" applyAlignment="0" applyProtection="0"/>
    <xf numFmtId="39" fontId="235" fillId="0" borderId="0"/>
    <xf numFmtId="39" fontId="235" fillId="0" borderId="0"/>
    <xf numFmtId="39" fontId="235" fillId="0" borderId="0"/>
    <xf numFmtId="39" fontId="235" fillId="0" borderId="0"/>
    <xf numFmtId="42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39" fontId="235" fillId="0" borderId="0"/>
    <xf numFmtId="39" fontId="235" fillId="0" borderId="0"/>
    <xf numFmtId="18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4" fontId="224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91" fontId="224" fillId="0" borderId="0" applyFont="0" applyFill="0" applyBorder="0" applyAlignment="0" applyProtection="0"/>
    <xf numFmtId="0" fontId="236" fillId="0" borderId="0" applyProtection="0"/>
    <xf numFmtId="214" fontId="29" fillId="0" borderId="0" applyFont="0" applyFill="0" applyBorder="0" applyAlignment="0" applyProtection="0"/>
    <xf numFmtId="0" fontId="237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" fontId="236" fillId="0" borderId="0" applyProtection="0"/>
    <xf numFmtId="0" fontId="238" fillId="0" borderId="0" applyProtection="0"/>
    <xf numFmtId="0" fontId="130" fillId="0" borderId="0" applyProtection="0"/>
    <xf numFmtId="0" fontId="224" fillId="0" borderId="0"/>
    <xf numFmtId="0" fontId="28" fillId="0" borderId="0"/>
    <xf numFmtId="0" fontId="64" fillId="0" borderId="0"/>
    <xf numFmtId="9" fontId="64" fillId="0" borderId="0" applyFont="0" applyFill="0" applyBorder="0" applyAlignment="0" applyProtection="0"/>
    <xf numFmtId="9" fontId="29" fillId="0" borderId="0" applyFont="0" applyFill="0" applyBorder="0" applyAlignment="0" applyProtection="0"/>
    <xf numFmtId="40" fontId="239" fillId="0" borderId="0"/>
    <xf numFmtId="3" fontId="240" fillId="0" borderId="38">
      <alignment horizontal="center"/>
    </xf>
    <xf numFmtId="0" fontId="241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43" fillId="0" borderId="0"/>
    <xf numFmtId="0" fontId="12" fillId="0" borderId="0"/>
    <xf numFmtId="43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43" fillId="0" borderId="0" applyFont="0" applyFill="0" applyBorder="0" applyAlignment="0" applyProtection="0"/>
    <xf numFmtId="0" fontId="2" fillId="0" borderId="0"/>
    <xf numFmtId="0" fontId="2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24" fillId="0" borderId="0"/>
    <xf numFmtId="174" fontId="224" fillId="0" borderId="0" applyFont="0" applyFill="0" applyBorder="0" applyAlignment="0" applyProtection="0"/>
    <xf numFmtId="0" fontId="65" fillId="0" borderId="0"/>
    <xf numFmtId="0" fontId="2" fillId="0" borderId="0"/>
    <xf numFmtId="174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65" fillId="0" borderId="0" applyFont="0" applyFill="0" applyBorder="0" applyAlignment="0" applyProtection="0"/>
    <xf numFmtId="0" fontId="65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7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12" fillId="0" borderId="0"/>
    <xf numFmtId="43" fontId="30" fillId="0" borderId="0" applyFont="0" applyFill="0" applyBorder="0" applyAlignment="0" applyProtection="0"/>
    <xf numFmtId="0" fontId="1" fillId="0" borderId="0"/>
    <xf numFmtId="0" fontId="12" fillId="0" borderId="0"/>
    <xf numFmtId="0" fontId="11" fillId="0" borderId="0"/>
    <xf numFmtId="0" fontId="11" fillId="0" borderId="0"/>
  </cellStyleXfs>
  <cellXfs count="90">
    <xf numFmtId="0" fontId="0" fillId="0" borderId="0" xfId="0"/>
    <xf numFmtId="164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quotePrefix="1" applyFont="1" applyAlignment="1">
      <alignment horizontal="left" vertical="top"/>
    </xf>
    <xf numFmtId="0" fontId="7" fillId="0" borderId="0" xfId="0" applyFont="1" applyAlignment="1">
      <alignment horizontal="centerContinuous" vertical="top"/>
    </xf>
    <xf numFmtId="164" fontId="7" fillId="0" borderId="0" xfId="0" applyNumberFormat="1" applyFont="1" applyAlignment="1">
      <alignment horizontal="centerContinuous" vertical="top"/>
    </xf>
    <xf numFmtId="164" fontId="7" fillId="0" borderId="0" xfId="0" applyNumberFormat="1" applyFont="1" applyAlignment="1">
      <alignment horizontal="left" vertical="top"/>
    </xf>
    <xf numFmtId="164" fontId="7" fillId="0" borderId="0" xfId="0" quotePrefix="1" applyNumberFormat="1" applyFont="1" applyAlignment="1">
      <alignment horizontal="centerContinuous" vertical="top"/>
    </xf>
    <xf numFmtId="37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0" fontId="7" fillId="0" borderId="0" xfId="0" quotePrefix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quotePrefix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center" vertical="top"/>
    </xf>
    <xf numFmtId="41" fontId="7" fillId="0" borderId="0" xfId="0" applyNumberFormat="1" applyFont="1" applyAlignment="1">
      <alignment horizontal="center" vertical="top"/>
    </xf>
    <xf numFmtId="41" fontId="7" fillId="0" borderId="2" xfId="0" applyNumberFormat="1" applyFont="1" applyBorder="1" applyAlignment="1">
      <alignment horizontal="center" vertical="top"/>
    </xf>
    <xf numFmtId="41" fontId="7" fillId="0" borderId="1" xfId="0" applyNumberFormat="1" applyFont="1" applyBorder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37" fontId="10" fillId="0" borderId="0" xfId="0" applyNumberFormat="1" applyFont="1" applyAlignment="1">
      <alignment vertical="top"/>
    </xf>
    <xf numFmtId="37" fontId="7" fillId="0" borderId="0" xfId="0" applyNumberFormat="1" applyFont="1" applyAlignment="1">
      <alignment vertical="top"/>
    </xf>
    <xf numFmtId="1" fontId="8" fillId="0" borderId="0" xfId="0" applyNumberFormat="1" applyFont="1" applyAlignment="1">
      <alignment horizontal="center" vertical="top"/>
    </xf>
    <xf numFmtId="41" fontId="7" fillId="0" borderId="6" xfId="0" applyNumberFormat="1" applyFont="1" applyBorder="1" applyAlignment="1">
      <alignment horizontal="center" vertical="top"/>
    </xf>
    <xf numFmtId="41" fontId="7" fillId="0" borderId="4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43" fontId="7" fillId="0" borderId="0" xfId="0" applyNumberFormat="1" applyFont="1" applyAlignment="1">
      <alignment horizontal="center" vertical="top"/>
    </xf>
    <xf numFmtId="41" fontId="7" fillId="0" borderId="0" xfId="4113" applyNumberFormat="1" applyFont="1" applyFill="1" applyAlignment="1">
      <alignment horizontal="center" vertical="top"/>
    </xf>
    <xf numFmtId="43" fontId="7" fillId="0" borderId="0" xfId="4113" applyFont="1" applyAlignment="1">
      <alignment vertical="top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center" vertical="top"/>
    </xf>
    <xf numFmtId="164" fontId="7" fillId="0" borderId="1" xfId="1" applyNumberFormat="1" applyFont="1" applyBorder="1" applyAlignment="1">
      <alignment horizontal="center" vertical="top"/>
    </xf>
    <xf numFmtId="0" fontId="6" fillId="0" borderId="0" xfId="1" applyFont="1" applyAlignment="1">
      <alignment horizontal="left" vertical="top"/>
    </xf>
    <xf numFmtId="41" fontId="7" fillId="0" borderId="0" xfId="1" applyNumberFormat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41" fontId="7" fillId="0" borderId="0" xfId="1" quotePrefix="1" applyNumberFormat="1" applyFont="1" applyAlignment="1">
      <alignment horizontal="center" vertical="top"/>
    </xf>
    <xf numFmtId="41" fontId="7" fillId="0" borderId="3" xfId="1" applyNumberFormat="1" applyFont="1" applyBorder="1" applyAlignment="1">
      <alignment horizontal="center" vertical="top"/>
    </xf>
    <xf numFmtId="41" fontId="7" fillId="0" borderId="0" xfId="1" applyNumberFormat="1" applyFont="1" applyAlignment="1">
      <alignment vertical="top"/>
    </xf>
    <xf numFmtId="43" fontId="7" fillId="0" borderId="0" xfId="4113" applyFont="1" applyFill="1" applyAlignment="1">
      <alignment vertical="top"/>
    </xf>
    <xf numFmtId="0" fontId="7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164" fontId="7" fillId="0" borderId="0" xfId="0" applyNumberFormat="1" applyFont="1"/>
    <xf numFmtId="41" fontId="7" fillId="0" borderId="0" xfId="0" applyNumberFormat="1" applyFont="1" applyAlignment="1">
      <alignment horizontal="right"/>
    </xf>
    <xf numFmtId="41" fontId="7" fillId="0" borderId="1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41" fontId="7" fillId="0" borderId="4" xfId="0" applyNumberFormat="1" applyFont="1" applyBorder="1" applyAlignment="1">
      <alignment horizontal="right"/>
    </xf>
    <xf numFmtId="41" fontId="7" fillId="0" borderId="0" xfId="0" applyNumberFormat="1" applyFont="1"/>
    <xf numFmtId="0" fontId="7" fillId="0" borderId="0" xfId="0" applyFont="1" applyAlignment="1">
      <alignment horizontal="centerContinuous"/>
    </xf>
    <xf numFmtId="164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164" fontId="7" fillId="0" borderId="0" xfId="0" applyNumberFormat="1" applyFont="1" applyAlignment="1">
      <alignment horizontal="centerContinuous"/>
    </xf>
    <xf numFmtId="164" fontId="7" fillId="0" borderId="0" xfId="0" quotePrefix="1" applyNumberFormat="1" applyFont="1"/>
    <xf numFmtId="164" fontId="7" fillId="0" borderId="0" xfId="0" quotePrefix="1" applyNumberFormat="1" applyFont="1" applyAlignment="1">
      <alignment horizontal="centerContinuous"/>
    </xf>
    <xf numFmtId="37" fontId="7" fillId="0" borderId="0" xfId="0" applyNumberFormat="1" applyFont="1" applyAlignment="1">
      <alignment horizontal="right"/>
    </xf>
    <xf numFmtId="49" fontId="8" fillId="0" borderId="0" xfId="0" quotePrefix="1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quotePrefix="1" applyFont="1" applyAlignment="1">
      <alignment horizontal="left"/>
    </xf>
    <xf numFmtId="37" fontId="6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7" fillId="0" borderId="5" xfId="0" applyFont="1" applyBorder="1"/>
    <xf numFmtId="41" fontId="7" fillId="0" borderId="0" xfId="0" applyNumberFormat="1" applyFont="1" applyAlignment="1">
      <alignment vertical="top"/>
    </xf>
    <xf numFmtId="41" fontId="233" fillId="76" borderId="0" xfId="0" applyNumberFormat="1" applyFont="1" applyFill="1"/>
    <xf numFmtId="164" fontId="9" fillId="0" borderId="0" xfId="0" applyNumberFormat="1" applyFont="1" applyAlignment="1">
      <alignment horizontal="center"/>
    </xf>
    <xf numFmtId="41" fontId="9" fillId="0" borderId="0" xfId="0" applyNumberFormat="1" applyFont="1" applyAlignment="1">
      <alignment horizontal="right"/>
    </xf>
    <xf numFmtId="41" fontId="7" fillId="0" borderId="2" xfId="0" applyNumberFormat="1" applyFont="1" applyBorder="1" applyAlignment="1">
      <alignment horizontal="right"/>
    </xf>
    <xf numFmtId="164" fontId="245" fillId="0" borderId="0" xfId="0" applyNumberFormat="1" applyFont="1"/>
    <xf numFmtId="41" fontId="7" fillId="0" borderId="3" xfId="0" applyNumberFormat="1" applyFont="1" applyBorder="1" applyAlignment="1">
      <alignment horizontal="right"/>
    </xf>
    <xf numFmtId="41" fontId="7" fillId="0" borderId="2" xfId="0" applyNumberFormat="1" applyFont="1" applyBorder="1" applyAlignment="1">
      <alignment horizontal="center"/>
    </xf>
    <xf numFmtId="43" fontId="7" fillId="0" borderId="0" xfId="4113" applyFont="1" applyAlignment="1">
      <alignment horizontal="right"/>
    </xf>
    <xf numFmtId="215" fontId="7" fillId="0" borderId="4" xfId="0" applyNumberFormat="1" applyFont="1" applyBorder="1" applyAlignment="1">
      <alignment horizontal="center" vertical="top"/>
    </xf>
    <xf numFmtId="182" fontId="7" fillId="0" borderId="4" xfId="0" applyNumberFormat="1" applyFont="1" applyBorder="1" applyAlignment="1">
      <alignment horizontal="center" vertical="top"/>
    </xf>
    <xf numFmtId="215" fontId="7" fillId="0" borderId="0" xfId="0" applyNumberFormat="1" applyFont="1" applyAlignment="1">
      <alignment horizontal="center" vertical="top"/>
    </xf>
    <xf numFmtId="37" fontId="6" fillId="0" borderId="0" xfId="1" quotePrefix="1" applyNumberFormat="1" applyFont="1" applyAlignment="1">
      <alignment horizontal="left" vertical="top"/>
    </xf>
    <xf numFmtId="37" fontId="6" fillId="0" borderId="0" xfId="1" applyNumberFormat="1" applyFont="1" applyAlignment="1">
      <alignment horizontal="left" vertical="top"/>
    </xf>
    <xf numFmtId="164" fontId="7" fillId="0" borderId="0" xfId="1" applyNumberFormat="1" applyFont="1" applyAlignment="1">
      <alignment horizontal="right" vertical="top"/>
    </xf>
    <xf numFmtId="164" fontId="7" fillId="0" borderId="1" xfId="1" applyNumberFormat="1" applyFont="1" applyBorder="1" applyAlignment="1">
      <alignment horizontal="center" vertical="top"/>
    </xf>
  </cellXfs>
  <cellStyles count="4381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- Style1" xfId="4300" xr:uid="{59F81D1F-8D56-4C55-A6A4-21ECA138E068}"/>
    <cellStyle name="?? [0.00]_494-239" xfId="6" xr:uid="{00000000-0005-0000-0000-000004000000}"/>
    <cellStyle name="?? [0] - Style2" xfId="4301" xr:uid="{1142327D-B9EC-4A14-A3DB-7C78552CF42D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 5" xfId="4299" xr:uid="{95ECCAE0-E18C-4BE3-849E-D2EA3F43935D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?? - Style3" xfId="4302" xr:uid="{CD62D794-1559-4339-B801-37A52A23D120}"/>
    <cellStyle name="?????? - Style4" xfId="4303" xr:uid="{9D981191-3139-48E9-B15B-DE3433DA4801}"/>
    <cellStyle name="??????????????????? [0]_PERSONAL" xfId="4304" xr:uid="{E99E8294-18B5-4192-801C-74F570D828A1}"/>
    <cellStyle name="???????????????????_PERSONAL" xfId="4305" xr:uid="{348612BE-DFFF-4B05-9260-20E64467579E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-_%รอดศูนย์รวม ก.ย.48_ไบโอทรานส์ (2)" xfId="70" xr:uid="{00000000-0005-0000-0000-000044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ประเมินผล  MB2 Q1" xfId="76" xr:uid="{00000000-0005-0000-0000-00004A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เพิ่มเติมใหม่" xfId="132" xr:uid="{00000000-0005-0000-0000-000082000000}"/>
    <cellStyle name="-_7-13 เขาเสริม_12(ศร.) (1)_เอกสารจัดสรรกล้าเพิ่มเติม" xfId="133" xr:uid="{00000000-0005-0000-0000-000083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เพิ่มเติมใหม่" xfId="154" xr:uid="{00000000-0005-0000-0000-000098000000}"/>
    <cellStyle name="-_7-13 เขาเสริม_6_เอกสารจัดสรรกล้าเพิ่มเติม" xfId="155" xr:uid="{00000000-0005-0000-0000-000099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เปรียบเทียบรายได้รายบริษัท 102551" xfId="742" xr:uid="{00000000-0005-0000-0000-0000E4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-_Book2_ไบโอทรานส์ (2)" xfId="789" xr:uid="{00000000-0005-0000-0000-000013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ประเมินผล  MB2 Q1" xfId="795" xr:uid="{00000000-0005-0000-0000-000019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แกลบ โรงไฟฟ้าฟ้า 3,4" xfId="856" xr:uid="{00000000-0005-0000-0000-000056030000}"/>
    <cellStyle name="_MB2 Tree Tech 2006 (Update Q1)_การคิดต้นทุน" xfId="857" xr:uid="{00000000-0005-0000-0000-000057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เปรียบเทียบรายได้รายบริษัท 102551" xfId="869" xr:uid="{00000000-0005-0000-0000-000063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เปรียบเทียบรายได้รายบริษัท 102551" xfId="897" xr:uid="{00000000-0005-0000-0000-00007F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เปรียบเทียบรายได้รายบริษัท 102551" xfId="904" xr:uid="{00000000-0005-0000-0000-000086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เปรียบเทียบรายได้รายบริษัท 102551" xfId="914" xr:uid="{00000000-0005-0000-0000-000090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เพิ่มเติมใหม่" xfId="956" xr:uid="{00000000-0005-0000-0000-0000BA030000}"/>
    <cellStyle name="_เอกสารเข้าบอร์ด  พ.ค.49" xfId="957" xr:uid="{00000000-0005-0000-0000-0000BB03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เรื่องราคากล้าไม้_25Feb2006N" xfId="1007" xr:uid="{00000000-0005-0000-0000-0000ED030000}"/>
    <cellStyle name="-_เอกสารประชุมบริษัท" xfId="1008" xr:uid="{00000000-0005-0000-0000-0000EE030000}"/>
    <cellStyle name="_เอกสารฝ่ายบุคคล" xfId="1009" xr:uid="{00000000-0005-0000-0000-0000EF03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แผนรับกล้าตะวันออก_ไบโอทรานส์ (2)" xfId="1053" xr:uid="{00000000-0005-0000-0000-00001B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ประเมินผล  MB2 Q1" xfId="1059" xr:uid="{00000000-0005-0000-0000-000021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_โครงสร้างค่าตอบแทนพนักงานขนส่ง นำเสนอ MD (1)" xfId="1074" xr:uid="{00000000-0005-0000-0000-00003004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.ย.48_ไบโอทรานส์ (2)" xfId="1117" xr:uid="{00000000-0005-0000-0000-00005B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ประเมินผล  MB2 Q1" xfId="1123" xr:uid="{00000000-0005-0000-0000-000061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เปรียบเทียบรายได้รายบริษัท 102551" xfId="1147" xr:uid="{00000000-0005-0000-0000-000079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 มี.ค.49_ไบโอทรานส์ (2)" xfId="1254" xr:uid="{00000000-0005-0000-0000-0000E4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ประเมินผล  MB2 Q1" xfId="1260" xr:uid="{00000000-0005-0000-0000-0000EA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-_จัดสรรกล้าไม้_ไบโอทรานส์ (2)" xfId="1381" xr:uid="{00000000-0005-0000-0000-000063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ประเมินผล  MB2 Q1" xfId="1387" xr:uid="{00000000-0005-0000-0000-000069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พ.ค.49_ไบโอทรานส์ (2)" xfId="1443" xr:uid="{00000000-0005-0000-0000-0000A1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ประเมินผล  MB2 Q1" xfId="1449" xr:uid="{00000000-0005-0000-0000-0000A7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_ตาราง Visitation for  CEO" xfId="1464" xr:uid="{00000000-0005-0000-0000-0000B605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เปรียบเทียบรายได้รายบริษัท 102551" xfId="1505" xr:uid="{00000000-0005-0000-0000-0000DF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เม ย " xfId="2402" xr:uid="{00000000-0005-0000-0000-000060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-_สรุปโครงการที่ใช้ในเดือน ก.พ. 2549(โรงชิพตัวันออก)" xfId="2524" xr:uid="{00000000-0005-0000-0000-0000DA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เปรียบเทียบรายได้รายบริษัท 102551" xfId="2528" xr:uid="{00000000-0005-0000-0000-0000DE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-_สรุปขายกล้าแยกเกรด ปี 2548(พี่ต่าม)" xfId="2532" xr:uid="{00000000-0005-0000-0000-0000E2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เปรียบเทียบรายได้รายบริษัท 102551" xfId="2565" xr:uid="{00000000-0005-0000-0000-000003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สั่งผลิต มค ถึง มีค 49_ไบโอทรานส์ (2)" xfId="2619" xr:uid="{00000000-0005-0000-0000-000039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ประเมินผล  MB2 Q1" xfId="2625" xr:uid="{00000000-0005-0000-0000-00003F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2 2 2" xfId="4209" xr:uid="{B17660FF-854F-4AED-B3FE-8677EFDA58D8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2 2 2" xfId="4210" xr:uid="{C88DA9DB-0895-419C-ACEE-71914DFC896E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2 2 2" xfId="4211" xr:uid="{01D6747C-5E89-492F-9312-67724574F5FA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2 2 2" xfId="4212" xr:uid="{97737461-5FB3-4557-9DEE-F27571FD444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2 2 2" xfId="4213" xr:uid="{A67B5814-1BBE-42CB-9C02-7F6C65ACAE4C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2 2 2" xfId="4214" xr:uid="{4CE02A1D-EE5C-42D5-9B97-011734251D71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2 2 2" xfId="4215" xr:uid="{966E9EBA-01D1-4609-9883-E53BE63F897E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2 2 2" xfId="4216" xr:uid="{5DA1B208-A34C-48DB-802D-18234E59F08E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2 2 2" xfId="4217" xr:uid="{60C22D45-BD77-4B07-9CF5-705FCBE1869C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2 2 2" xfId="4218" xr:uid="{62977369-D5C7-405B-A62E-4378D2C621C6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2 2 2" xfId="4219" xr:uid="{9DAE92E1-64FA-4FB5-A029-2CC5920DCB4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2 2 2" xfId="4220" xr:uid="{4AC4BCFF-FC74-4AC7-A5CC-42C98FADD264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 - Style7" xfId="4306" xr:uid="{82702B2C-C1A0-45C3-9C39-D21040B139E4}"/>
    <cellStyle name="Comma  - Style8" xfId="4307" xr:uid="{9DF0C682-1250-460C-A862-660E4DCCAD95}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0 2" xfId="4118" xr:uid="{2CD1D2E5-BBB5-4D65-A9CB-57078D71DC26}"/>
    <cellStyle name="Comma 10 2 2" xfId="4308" xr:uid="{078560CF-F978-45B2-9178-3AEF0A340640}"/>
    <cellStyle name="Comma 10 3" xfId="4181" xr:uid="{5AD6C767-DFB2-4B64-82B8-287BDF83F3A8}"/>
    <cellStyle name="Comma 10 4" xfId="4294" xr:uid="{12F04FED-60D6-4AAA-8D92-8642DE98E8EF}"/>
    <cellStyle name="Comma 11" xfId="3064" xr:uid="{00000000-0005-0000-0000-0000120C0000}"/>
    <cellStyle name="Comma 11 2" xfId="3065" xr:uid="{00000000-0005-0000-0000-0000130C0000}"/>
    <cellStyle name="Comma 11 3" xfId="4187" xr:uid="{E029DB8F-512C-495D-A2E4-AFDBAAEBBBEF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2 2 2 2" xfId="4191" xr:uid="{0CFBEB2C-A802-44EA-8583-B2651BE57856}"/>
    <cellStyle name="Comma 12 2 3" xfId="4185" xr:uid="{4FB090B7-F291-4D0B-9A1B-A1D12BBE9FF2}"/>
    <cellStyle name="Comma 12 3" xfId="4189" xr:uid="{A9DD76DC-FFC4-4B48-A1EC-51C39B596111}"/>
    <cellStyle name="Comma 12 4" xfId="4193" xr:uid="{96D95F44-781E-4C2F-8EB4-B49D0E6AD0D4}"/>
    <cellStyle name="Comma 12 5" xfId="4177" xr:uid="{07591138-4BCE-4C06-99CA-097941977E3C}"/>
    <cellStyle name="Comma 13" xfId="3069" xr:uid="{00000000-0005-0000-0000-0000170C0000}"/>
    <cellStyle name="Comma 13 2" xfId="4195" xr:uid="{EB2B7215-63C9-4C1B-BD51-99B59D5C1CA6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22" xfId="4142" xr:uid="{B667D3E1-4824-402D-A6CC-29357A2BCD34}"/>
    <cellStyle name="Comma 2 23" xfId="4147" xr:uid="{B32F7594-A8D6-4E12-A427-3EC964C6BD47}"/>
    <cellStyle name="Comma 2 24" xfId="4200" xr:uid="{CD32F919-EA8A-4B7A-BCA8-AD93C445DECB}"/>
    <cellStyle name="Comma 2 25" xfId="4297" xr:uid="{2D1E177D-A03C-4418-B840-F955D7CC0BC7}"/>
    <cellStyle name="Comma 2 3" xfId="3113" xr:uid="{00000000-0005-0000-0000-0000470C0000}"/>
    <cellStyle name="Comma 2 3 10" xfId="4198" xr:uid="{7ABF40D5-860C-4E7D-9FAE-75DFD6FECDE5}"/>
    <cellStyle name="Comma 2 3 11" xfId="4309" xr:uid="{2799D8E9-4BF2-4AC9-9E4C-83D97AD367CF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3 9" xfId="4159" xr:uid="{14E342CD-1A24-4C30-A1ED-AD36A7946AB6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7 2" xfId="4376" xr:uid="{27029E81-B23E-42F6-80ED-BCF91FEC085B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7 2" xfId="4310" xr:uid="{2B8C5B76-5653-4DC5-ACD4-86EEDB1F54BB}"/>
    <cellStyle name="Comma 28" xfId="3138" xr:uid="{00000000-0005-0000-0000-0000660C0000}"/>
    <cellStyle name="Comma 28 2" xfId="3139" xr:uid="{00000000-0005-0000-0000-0000670C0000}"/>
    <cellStyle name="Comma 28 3" xfId="4311" xr:uid="{7B6A9FF0-6AEC-48C6-8C00-7B683F75E77C}"/>
    <cellStyle name="Comma 29" xfId="3140" xr:uid="{00000000-0005-0000-0000-0000680C0000}"/>
    <cellStyle name="Comma 29 2" xfId="4312" xr:uid="{4A24874A-1E7F-4639-AA76-83A4F4B1B2D0}"/>
    <cellStyle name="Comma 3" xfId="3141" xr:uid="{00000000-0005-0000-0000-0000690C0000}"/>
    <cellStyle name="Comma 3 10" xfId="4286" xr:uid="{9C748883-BF82-4818-BD83-0623EE7B29BD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2 3 2" xfId="4207" xr:uid="{74E62DAF-0FAE-48A2-A0AB-34D4A181A4BE}"/>
    <cellStyle name="Comma 3 2 4" xfId="4134" xr:uid="{6C8CAB3C-1DD7-4A26-8F91-D4C66788D4E5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4 2" xfId="4372" xr:uid="{FA917317-702B-4E58-92F6-BDBC9F143434}"/>
    <cellStyle name="Comma 3 5" xfId="3145" xr:uid="{00000000-0005-0000-0000-0000700C0000}"/>
    <cellStyle name="Comma 3 5 2" xfId="4313" xr:uid="{F69AFE9E-9E4B-46CE-945A-96723DE209C6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0 2" xfId="4338" xr:uid="{96ED598E-27EA-410F-8BEF-16BF3A0A0BF2}"/>
    <cellStyle name="Comma 31" xfId="3151" xr:uid="{00000000-0005-0000-0000-0000770C0000}"/>
    <cellStyle name="Comma 31 2" xfId="4348" xr:uid="{E6CA103C-AF8C-40E3-B17F-F706071711CA}"/>
    <cellStyle name="Comma 32" xfId="3152" xr:uid="{00000000-0005-0000-0000-0000780C0000}"/>
    <cellStyle name="Comma 32 2" xfId="4357" xr:uid="{274C3C6B-A9B4-4D6B-80F2-DB32BFD2D9F1}"/>
    <cellStyle name="Comma 33" xfId="3153" xr:uid="{00000000-0005-0000-0000-0000790C0000}"/>
    <cellStyle name="Comma 33 2" xfId="3154" xr:uid="{00000000-0005-0000-0000-00007A0C0000}"/>
    <cellStyle name="Comma 33 3" xfId="4358" xr:uid="{7F9AE479-16D9-4A43-9385-A309B80A81F0}"/>
    <cellStyle name="Comma 34" xfId="3921" xr:uid="{00000000-0005-0000-0000-00007B0C0000}"/>
    <cellStyle name="Comma 34 2" xfId="4365" xr:uid="{BCC95ECF-9994-4DA8-82BB-3DD642252F7D}"/>
    <cellStyle name="Comma 35" xfId="3155" xr:uid="{00000000-0005-0000-0000-00007C0C0000}"/>
    <cellStyle name="Comma 35 2" xfId="4367" xr:uid="{45A6F56B-DAB5-4C8D-A394-1C98B446CBC6}"/>
    <cellStyle name="Comma 36" xfId="3923" xr:uid="{00000000-0005-0000-0000-00007D0C0000}"/>
    <cellStyle name="Comma 36 2" xfId="3924" xr:uid="{00000000-0005-0000-0000-00007E0C0000}"/>
    <cellStyle name="Comma 36 3" xfId="4370" xr:uid="{14E22D40-0409-417B-8174-2700B4A8ADDE}"/>
    <cellStyle name="Comma 37" xfId="3925" xr:uid="{00000000-0005-0000-0000-00007F0C0000}"/>
    <cellStyle name="Comma 37 2" xfId="4352" xr:uid="{47928DF9-2C83-4877-8FC9-638C8C4CB5A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16" xfId="4150" xr:uid="{1628B77A-FF9C-4A7C-A5BA-E6BA1144BB0E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14" xfId="4343" xr:uid="{3FF6B8DA-0803-47AC-8D1F-F8FCD2906EDE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3 2" xfId="4345" xr:uid="{1B6972E3-03E7-4288-A879-C5C4A4C4054C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4 6" xfId="4314" xr:uid="{AFDF8630-E647-40B3-8895-586C55EB9EEF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16" xfId="4169" xr:uid="{611A149C-EEB9-4D68-B56F-BF581D9AF88B}"/>
    <cellStyle name="Comma 5 17" xfId="4315" xr:uid="{EEA3BB98-5FA9-4430-BE36-05C6AAC7E090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2 2" xfId="4152" xr:uid="{9FCC3A46-892D-4900-8421-A19017173A5A}"/>
    <cellStyle name="Comma 53" xfId="4106" xr:uid="{00000000-0005-0000-0000-0000DF0C0000}"/>
    <cellStyle name="Comma 53 2" xfId="4157" xr:uid="{86E04AD7-FD87-41B2-B999-0FE6D98F1DBE}"/>
    <cellStyle name="Comma 54" xfId="4091" xr:uid="{00000000-0005-0000-0000-0000E00C0000}"/>
    <cellStyle name="Comma 54 2" xfId="4164" xr:uid="{8D951AF6-C251-4940-A9E9-53F9FAFAC03E}"/>
    <cellStyle name="Comma 55" xfId="4105" xr:uid="{00000000-0005-0000-0000-0000E10C0000}"/>
    <cellStyle name="Comma 55 2" xfId="4166" xr:uid="{2D9E77FA-25D0-41B9-A08E-C2D7B489E0E6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2 2 2" xfId="4340" xr:uid="{3FA5E9D1-C835-409B-B814-DF4130BB3CE0}"/>
    <cellStyle name="Comma 6 2 3" xfId="4288" xr:uid="{58924ED7-49AD-4553-B893-6D479E5E408C}"/>
    <cellStyle name="Comma 6 3" xfId="3934" xr:uid="{00000000-0005-0000-0000-0000E90C0000}"/>
    <cellStyle name="Comma 6 3 2" xfId="4204" xr:uid="{24F53077-2A84-40BA-8923-DD02DC573C8F}"/>
    <cellStyle name="Comma 6 3 3" xfId="4316" xr:uid="{59509738-1008-44F7-BBC2-B5286C0D3749}"/>
    <cellStyle name="Comma 6 4" xfId="4125" xr:uid="{270E05C6-CB73-4FCC-B199-075EC1AAEB75}"/>
    <cellStyle name="Comma 6 5" xfId="4170" xr:uid="{4406A6B9-75F7-4BD4-AE75-3228EA2929A9}"/>
    <cellStyle name="Comma 6 6" xfId="4281" xr:uid="{EB205613-EAB7-4075-BCEF-3F0C0E2C81F4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 5" xfId="4130" xr:uid="{6F0A8BCB-9B1A-4381-A2A5-F8FAEE1D9378}"/>
    <cellStyle name="Comma 7 6" xfId="4317" xr:uid="{EC477349-2203-4EAA-A4B2-32BBDD9ED452}"/>
    <cellStyle name="Comma 7_2) Export TVC_2009Budget_23Sep08" xfId="3236" xr:uid="{00000000-0005-0000-0000-0000F90C0000}"/>
    <cellStyle name="Comma 70" xfId="4279" xr:uid="{DB7D1FBC-289D-4C92-BD23-34DF1F5D1EF2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8 3" xfId="4138" xr:uid="{E4F56413-BB2F-45EC-A971-A8C14E13C537}"/>
    <cellStyle name="Comma 8 4" xfId="4174" xr:uid="{286F427F-E595-4212-8054-A7E0F7154A6E}"/>
    <cellStyle name="Comma 9" xfId="3240" xr:uid="{00000000-0005-0000-0000-0000FD0C0000}"/>
    <cellStyle name="Comma 9 2" xfId="4140" xr:uid="{3B31C830-5258-4F33-9D1A-358E54C2645F}"/>
    <cellStyle name="Comma 9 3" xfId="4176" xr:uid="{A33B6410-30B1-4FF7-A49F-C83A165BD613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 2 2" xfId="4374" xr:uid="{33235373-A402-4DDB-95BD-AF307CA2DDAF}"/>
    <cellStyle name="Currency 2 3" xfId="4318" xr:uid="{46B1EAFE-9535-45B1-A7FC-2D169F39D532}"/>
    <cellStyle name="Currency 2 4" xfId="4291" xr:uid="{A092BFC3-7217-4D01-8CFA-66AC3077F6E0}"/>
    <cellStyle name="Currency 2_Eliminate transaction Q3-2009 version EY" xfId="3251" xr:uid="{00000000-0005-0000-0000-0000080D0000}"/>
    <cellStyle name="Currency 3" xfId="3252" xr:uid="{00000000-0005-0000-0000-0000090D0000}"/>
    <cellStyle name="Currency 3 2" xfId="4289" xr:uid="{3734ABB3-BDE4-49DF-8DB2-F4F154A15F52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2" xfId="4319" xr:uid="{60B993CF-973A-4C54-99C3-13E5979B4203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Dollars" xfId="4320" xr:uid="{83B6B77F-3854-42CC-B031-66907BCA4C63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2 3" xfId="4322" xr:uid="{2287AD5F-D9AC-46A2-A350-8DC0ABC3B419}"/>
    <cellStyle name="E&amp;Y House 3" xfId="3999" xr:uid="{00000000-0005-0000-0000-0000180D0000}"/>
    <cellStyle name="E&amp;Y House 4" xfId="4321" xr:uid="{C85BFE24-F4CA-4CE0-AC54-1085C364E658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ixed 2" xfId="4323" xr:uid="{4324096E-73DC-4498-8D62-DC3C3B3405D3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1 2" xfId="4324" xr:uid="{7885F33E-47AB-4CB6-B455-DB68D19B5CFA}"/>
    <cellStyle name="Heading2" xfId="3379" xr:uid="{00000000-0005-0000-0000-0000900D0000}"/>
    <cellStyle name="HEADING2 2" xfId="4325" xr:uid="{88023D07-82C5-4AC5-8C9E-0085AD676A1D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Hyperlink 2 4" xfId="4342" xr:uid="{877E258D-7C6E-4F3B-A8EA-22A792F491B2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2 2" xfId="4378" xr:uid="{09B7C97B-AA35-461B-93B7-8C4BA32564DD}"/>
    <cellStyle name="Normal 10 3" xfId="4011" xr:uid="{00000000-0005-0000-0000-0000E60D0000}"/>
    <cellStyle name="Normal 10 3 2" xfId="4184" xr:uid="{42789D68-B396-4C39-BA09-8198DB030C7F}"/>
    <cellStyle name="Normal 10 3 3" xfId="4221" xr:uid="{E318E49F-E610-4B13-AA12-DC36E4BA859A}"/>
    <cellStyle name="Normal 10 4" xfId="4129" xr:uid="{FE43D3FC-C413-4F85-9CDE-F6DAFA5B5DC5}"/>
    <cellStyle name="Normal 10 5" xfId="4192" xr:uid="{ED94899F-6AC5-4FB2-B079-4BDDB21A6829}"/>
    <cellStyle name="Normal 100" xfId="4020" xr:uid="{00000000-0005-0000-0000-0000E70D0000}"/>
    <cellStyle name="Normal 100 2" xfId="4222" xr:uid="{21C90AAC-8676-457D-B2FB-796870AD4FC9}"/>
    <cellStyle name="Normal 101" xfId="4021" xr:uid="{00000000-0005-0000-0000-0000E80D0000}"/>
    <cellStyle name="Normal 101 2" xfId="4223" xr:uid="{712C34B5-30E9-4123-81D6-37541467D770}"/>
    <cellStyle name="Normal 102" xfId="4022" xr:uid="{00000000-0005-0000-0000-0000E90D0000}"/>
    <cellStyle name="Normal 102 2" xfId="4224" xr:uid="{327BCF68-F6FA-4A01-BAF8-AE91FFEA424D}"/>
    <cellStyle name="Normal 103" xfId="4023" xr:uid="{00000000-0005-0000-0000-0000EA0D0000}"/>
    <cellStyle name="Normal 103 2" xfId="4225" xr:uid="{CA5A8500-2580-4772-BAAE-80EDDA3896EC}"/>
    <cellStyle name="Normal 11" xfId="3460" xr:uid="{00000000-0005-0000-0000-0000EB0D0000}"/>
    <cellStyle name="Normal 11 2" xfId="4012" xr:uid="{00000000-0005-0000-0000-0000EC0D0000}"/>
    <cellStyle name="Normal 11 2 2" xfId="4375" xr:uid="{5FF25AC4-9154-4E15-9781-D7F29999D29A}"/>
    <cellStyle name="Normal 11 3" xfId="4137" xr:uid="{8E769BA4-296C-4C5C-9E56-3350C49AA85C}"/>
    <cellStyle name="Normal 12" xfId="3461" xr:uid="{00000000-0005-0000-0000-0000ED0D0000}"/>
    <cellStyle name="Normal 12 2" xfId="4024" xr:uid="{00000000-0005-0000-0000-0000EE0D0000}"/>
    <cellStyle name="Normal 12 2 2" xfId="4353" xr:uid="{210BD16A-0162-4132-AF3C-1EEF49BA8D6B}"/>
    <cellStyle name="Normal 12 3" xfId="4175" xr:uid="{4CD80590-3847-4E18-AF0D-53D3F6572899}"/>
    <cellStyle name="Normal 12 4" xfId="4346" xr:uid="{5495FB6B-D708-4B20-AD52-66D725D64549}"/>
    <cellStyle name="Normal 13" xfId="3462" xr:uid="{00000000-0005-0000-0000-0000EF0D0000}"/>
    <cellStyle name="Normal 13 2" xfId="4139" xr:uid="{7D77F776-B8C4-4E03-8FE3-A950ABC87690}"/>
    <cellStyle name="Normal 13 3" xfId="4356" xr:uid="{BAB1A4F5-F1FD-469D-A486-DCC264415759}"/>
    <cellStyle name="Normal 14" xfId="3463" xr:uid="{00000000-0005-0000-0000-0000F00D0000}"/>
    <cellStyle name="Normal 14 2" xfId="4188" xr:uid="{2B4CC23E-87EB-4C33-85AF-9F11ABF52A6B}"/>
    <cellStyle name="Normal 14 3" xfId="4361" xr:uid="{3B92319B-D08C-41DC-940D-8B75660FDA36}"/>
    <cellStyle name="Normal 15" xfId="3464" xr:uid="{00000000-0005-0000-0000-0000F10D0000}"/>
    <cellStyle name="Normal 15 2" xfId="4117" xr:uid="{2399BC6A-C4A1-457D-A462-60AB7B9470C1}"/>
    <cellStyle name="Normal 15 3" xfId="4364" xr:uid="{64DE86F0-1DC9-47E2-A4ED-7A1C81C847E1}"/>
    <cellStyle name="Normal 16" xfId="3465" xr:uid="{00000000-0005-0000-0000-0000F20D0000}"/>
    <cellStyle name="Normal 16 2" xfId="4114" xr:uid="{487FA399-1291-44C5-BAC5-0B066AC0E922}"/>
    <cellStyle name="Normal 16 3" xfId="4362" xr:uid="{9FDA1825-C67E-4400-8753-1D2996A26360}"/>
    <cellStyle name="Normal 17" xfId="3466" xr:uid="{00000000-0005-0000-0000-0000F30D0000}"/>
    <cellStyle name="Normal 17 2" xfId="4369" xr:uid="{E08613CA-1EAB-49E3-81D3-8AFAF2296D9D}"/>
    <cellStyle name="Normal 18" xfId="3467" xr:uid="{00000000-0005-0000-0000-0000F40D0000}"/>
    <cellStyle name="Normal 18 2" xfId="4179" xr:uid="{9ECE1877-F481-4924-8994-16D24954C8F9}"/>
    <cellStyle name="Normal 18 3" xfId="4298" xr:uid="{F787E58C-4650-4FA9-9EFB-B17291B302C2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5 2" xfId="4371" xr:uid="{D48D985B-34D1-4E05-97BF-186FD9436C42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20" xfId="4158" xr:uid="{23B14ABA-6000-4630-82D3-AD3A0FD362A7}"/>
    <cellStyle name="Normal 2 2 21" xfId="4197" xr:uid="{8948933D-CC9B-4A49-927F-88D7B6C8AEA3}"/>
    <cellStyle name="Normal 2 2 22" xfId="4196" xr:uid="{C7703A4F-F487-46BA-8D9A-E58118DAC005}"/>
    <cellStyle name="Normal 2 2 23" xfId="4295" xr:uid="{E56894D5-B0EE-4E49-8A8C-AA96662DDC56}"/>
    <cellStyle name="Normal 2 2 3" xfId="3501" xr:uid="{00000000-0005-0000-0000-0000180E0000}"/>
    <cellStyle name="Normal 2 2 4" xfId="3502" xr:uid="{00000000-0005-0000-0000-0000190E0000}"/>
    <cellStyle name="Normal 2 2 4 2" xfId="4379" xr:uid="{EA1BA02F-DA92-410D-8558-06E797A3ED63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2 2" xfId="4201" xr:uid="{1382D40F-1718-4FC5-A80A-58399EEB657F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28" xfId="4143" xr:uid="{9C997C0B-9D0E-4F57-A3A9-A2AC9CCF0767}"/>
    <cellStyle name="Normal 2 29" xfId="4182" xr:uid="{23762A59-7C0F-404E-89D5-D806F306A670}"/>
    <cellStyle name="Normal 2 3" xfId="3512" xr:uid="{00000000-0005-0000-0000-0000280E0000}"/>
    <cellStyle name="Normal 2 3 2" xfId="3513" xr:uid="{00000000-0005-0000-0000-0000290E0000}"/>
    <cellStyle name="Normal 2 3 2 2" xfId="4335" xr:uid="{98512307-98FC-420B-B46B-1CE3FA5D33EF}"/>
    <cellStyle name="Normal 2 3 3" xfId="3514" xr:uid="{00000000-0005-0000-0000-00002A0E0000}"/>
    <cellStyle name="Normal 2 3 4" xfId="4013" xr:uid="{00000000-0005-0000-0000-00002B0E0000}"/>
    <cellStyle name="Normal 2 3 5" xfId="4119" xr:uid="{7CFF1B55-BC6F-42CF-B217-82CB21FB5E56}"/>
    <cellStyle name="Normal 2 3 6" xfId="4282" xr:uid="{9A69C8B9-BEF8-4CF6-973E-04F7FC759789}"/>
    <cellStyle name="Normal 2 30" xfId="4199" xr:uid="{C120F50F-EB49-40A3-B83F-47B450A64AE8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4 5" xfId="4360" xr:uid="{1DBC6100-76EE-4BF2-93E3-936154F5488F}"/>
    <cellStyle name="Normal 2 5" xfId="3518" xr:uid="{00000000-0005-0000-0000-0000300E0000}"/>
    <cellStyle name="Normal 2 6" xfId="3519" xr:uid="{00000000-0005-0000-0000-0000310E0000}"/>
    <cellStyle name="Normal 2 6 2" xfId="4178" xr:uid="{958C52EF-B14C-44A1-BDD6-3E024645BBCF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8" xfId="4278" xr:uid="{926220AA-E72A-4BC7-8307-0448E1D9EBFA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2 3 2" xfId="4206" xr:uid="{B1033F7E-53F0-4791-9B06-F6BA9CEF819A}"/>
    <cellStyle name="Normal 3 2 4" xfId="4133" xr:uid="{A66B5A23-62F0-488C-99EC-BF9112807059}"/>
    <cellStyle name="Normal 3 3" xfId="3535" xr:uid="{00000000-0005-0000-0000-0000440E0000}"/>
    <cellStyle name="Normal 3 3 2" xfId="4126" xr:uid="{1B1A263F-7B78-4BA8-ABD8-CC7DF664761C}"/>
    <cellStyle name="Normal 3 4" xfId="3536" xr:uid="{00000000-0005-0000-0000-0000450E0000}"/>
    <cellStyle name="Normal 3 4 2" xfId="4115" xr:uid="{1FE3C124-0D56-45CA-A254-AF58043221A7}"/>
    <cellStyle name="Normal 3 4 3" xfId="4202" xr:uid="{3B34F8D5-F3BD-4581-8109-854296EC12AE}"/>
    <cellStyle name="Normal 3 4 4" xfId="4380" xr:uid="{2098CF7A-F6F5-4FC6-A416-9F301EEDCF27}"/>
    <cellStyle name="Normal 3 5" xfId="3537" xr:uid="{00000000-0005-0000-0000-0000460E0000}"/>
    <cellStyle name="Normal 3 6" xfId="3928" xr:uid="{00000000-0005-0000-0000-0000470E0000}"/>
    <cellStyle name="Normal 3 7" xfId="4293" xr:uid="{E7DFB96C-2013-4AC8-8699-3B453FE59ED7}"/>
    <cellStyle name="Normal 3_CF_Q2 5.8.52" xfId="3538" xr:uid="{00000000-0005-0000-0000-0000480E0000}"/>
    <cellStyle name="Normal 30" xfId="4145" xr:uid="{65DD8B9B-A2B7-4A3C-B034-9839C411CBC0}"/>
    <cellStyle name="Normal 30 2" xfId="4154" xr:uid="{414ECE98-DD05-4253-8DDD-9935F5C780D0}"/>
    <cellStyle name="Normal 30 3" xfId="4292" xr:uid="{94F17EAD-2808-4E56-ABB2-402817842BB8}"/>
    <cellStyle name="Normal 31" xfId="4156" xr:uid="{93E2E01D-3487-41E1-ABC4-825E57C27B60}"/>
    <cellStyle name="Normal 32" xfId="4377" xr:uid="{299D06DD-EBB8-4170-9110-DDD0A5C842B5}"/>
    <cellStyle name="Normal 33" xfId="4146" xr:uid="{2026D50A-A265-4C10-969C-8E3B7AA806B7}"/>
    <cellStyle name="Normal 33 2" xfId="4155" xr:uid="{E836B969-7E96-48D6-B1BA-4EF71B732A45}"/>
    <cellStyle name="Normal 34" xfId="4144" xr:uid="{5D0162B6-54F9-4FB0-937A-288845B269BB}"/>
    <cellStyle name="Normal 34 2" xfId="4153" xr:uid="{9A96FA73-106E-456B-B057-5DDF2B979124}"/>
    <cellStyle name="Normal 35" xfId="4161" xr:uid="{E9E37C93-1C38-48FC-9826-4D9CC01C4B0F}"/>
    <cellStyle name="Normal 36" xfId="4162" xr:uid="{C8DD0F2D-643B-4B84-BFA7-1BAFE1A50143}"/>
    <cellStyle name="Normal 39" xfId="4151" xr:uid="{3510CA37-6CAA-47AB-B34C-9652ABE3EFA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2 2 2" xfId="4287" xr:uid="{A7FDAE5F-C8F3-48FE-995D-60BCFE2D1D1E}"/>
    <cellStyle name="Normal 4 2 2 3" xfId="4337" xr:uid="{E49D15CD-91CB-43AE-9CDF-0FA92017B8C2}"/>
    <cellStyle name="Normal 4 2 3" xfId="4173" xr:uid="{5B8F9B1F-FC04-46B9-B8E1-0672E3799648}"/>
    <cellStyle name="Normal 4 3" xfId="3541" xr:uid="{00000000-0005-0000-0000-00004C0E0000}"/>
    <cellStyle name="Normal 4 3 2" xfId="4018" xr:uid="{00000000-0005-0000-0000-00004D0E0000}"/>
    <cellStyle name="Normal 4 3 3" xfId="4127" xr:uid="{AB855406-BFEB-4276-8FEA-2F174DD878CF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 7" xfId="4116" xr:uid="{CA03E8A4-39F8-486A-AA16-72BA6AAD7508}"/>
    <cellStyle name="Normal 4 8" xfId="4148" xr:uid="{23DFB3EE-BEA3-4755-8748-739D9709C217}"/>
    <cellStyle name="Normal 4_1) Export 2009BUDGET_23Sep08_10 am" xfId="3544" xr:uid="{00000000-0005-0000-0000-0000520E0000}"/>
    <cellStyle name="Normal 40" xfId="4160" xr:uid="{7DCEF33D-C7BA-4207-8D5B-3D1070487995}"/>
    <cellStyle name="Normal 42" xfId="4163" xr:uid="{038A663C-6158-4E06-B930-789C9EBE06D5}"/>
    <cellStyle name="Normal 43" xfId="4025" xr:uid="{00000000-0005-0000-0000-0000530E0000}"/>
    <cellStyle name="Normal 43 2" xfId="4226" xr:uid="{1883B03D-9CBD-467F-8B50-8445908DEB86}"/>
    <cellStyle name="Normal 44" xfId="4026" xr:uid="{00000000-0005-0000-0000-0000540E0000}"/>
    <cellStyle name="Normal 44 2" xfId="4227" xr:uid="{2B01A7BE-47F1-48D5-9DEA-602CA23841DD}"/>
    <cellStyle name="Normal 45" xfId="4027" xr:uid="{00000000-0005-0000-0000-0000550E0000}"/>
    <cellStyle name="Normal 45 2" xfId="4228" xr:uid="{D6BF76F9-C016-4E33-8FFB-57E7EDD3F838}"/>
    <cellStyle name="Normal 46" xfId="4028" xr:uid="{00000000-0005-0000-0000-0000560E0000}"/>
    <cellStyle name="Normal 46 2" xfId="4229" xr:uid="{6FA9C8FA-6284-4FF7-A046-D406A03975E3}"/>
    <cellStyle name="Normal 47" xfId="4165" xr:uid="{A97F9DD7-DB52-4EF4-83CE-E43C39E29693}"/>
    <cellStyle name="Normal 49" xfId="4029" xr:uid="{00000000-0005-0000-0000-0000570E0000}"/>
    <cellStyle name="Normal 49 2" xfId="4230" xr:uid="{C4CFB954-6751-44DF-AD7D-C20BF3DF7CC5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2 3" xfId="4132" xr:uid="{D29568A6-F90F-4D23-BEC6-DE7F1110E321}"/>
    <cellStyle name="Normal 5 3" xfId="3547" xr:uid="{00000000-0005-0000-0000-00005B0E0000}"/>
    <cellStyle name="Normal 5 4" xfId="3936" xr:uid="{00000000-0005-0000-0000-00005C0E0000}"/>
    <cellStyle name="Normal 5 5" xfId="4149" xr:uid="{841BC0F0-CB58-4154-96FC-B5B9D38EE45A}"/>
    <cellStyle name="Normal 5 6" xfId="4296" xr:uid="{AF05D626-8200-4D54-B25F-9960DA28E7F1}"/>
    <cellStyle name="Normal 5_2) Export TVC_2009Budget_23Sep08" xfId="3548" xr:uid="{00000000-0005-0000-0000-00005D0E0000}"/>
    <cellStyle name="Normal 50" xfId="4030" xr:uid="{00000000-0005-0000-0000-00005E0E0000}"/>
    <cellStyle name="Normal 50 2" xfId="4231" xr:uid="{027B114C-2417-438A-BFF1-AE8F472788F4}"/>
    <cellStyle name="Normal 51" xfId="4031" xr:uid="{00000000-0005-0000-0000-00005F0E0000}"/>
    <cellStyle name="Normal 51 2" xfId="4232" xr:uid="{4A424E07-ABDD-418A-B5A1-1A999D328AB4}"/>
    <cellStyle name="Normal 52" xfId="4032" xr:uid="{00000000-0005-0000-0000-0000600E0000}"/>
    <cellStyle name="Normal 52 2" xfId="4233" xr:uid="{DA67DB5F-D200-4A0D-BD6E-ED694C0FD1F2}"/>
    <cellStyle name="Normal 53" xfId="4033" xr:uid="{00000000-0005-0000-0000-0000610E0000}"/>
    <cellStyle name="Normal 53 2" xfId="4234" xr:uid="{8E9E476A-FD50-4DEE-A829-DBA11AD55C23}"/>
    <cellStyle name="Normal 54" xfId="4034" xr:uid="{00000000-0005-0000-0000-0000620E0000}"/>
    <cellStyle name="Normal 54 2" xfId="4235" xr:uid="{EC4AF8A4-CB8B-4060-BEBD-ECB8492C9D2C}"/>
    <cellStyle name="Normal 55" xfId="4035" xr:uid="{00000000-0005-0000-0000-0000630E0000}"/>
    <cellStyle name="Normal 55 2" xfId="4236" xr:uid="{DBED1692-F980-41F7-994C-4A9E9A699166}"/>
    <cellStyle name="Normal 56" xfId="4036" xr:uid="{00000000-0005-0000-0000-0000640E0000}"/>
    <cellStyle name="Normal 56 2" xfId="4237" xr:uid="{812E5612-FC6D-49B7-8602-F8B62BBEA22A}"/>
    <cellStyle name="Normal 57" xfId="4037" xr:uid="{00000000-0005-0000-0000-0000650E0000}"/>
    <cellStyle name="Normal 57 2" xfId="4238" xr:uid="{23C79C93-0ED6-4945-8303-8E9C29D4EF43}"/>
    <cellStyle name="Normal 58" xfId="4038" xr:uid="{00000000-0005-0000-0000-0000660E0000}"/>
    <cellStyle name="Normal 58 2" xfId="4239" xr:uid="{94152321-BF57-48FD-B870-68A919C80C57}"/>
    <cellStyle name="Normal 59" xfId="4039" xr:uid="{00000000-0005-0000-0000-0000670E0000}"/>
    <cellStyle name="Normal 59 2" xfId="4240" xr:uid="{103EB379-F9E4-4E88-B1B7-8E2E0FC58342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2 3" xfId="4326" xr:uid="{AE719FD9-E6F6-4803-A33B-71DF0652D9A5}"/>
    <cellStyle name="Normal 6 3" xfId="3551" xr:uid="{00000000-0005-0000-0000-00006B0E0000}"/>
    <cellStyle name="Normal 6 4" xfId="3933" xr:uid="{00000000-0005-0000-0000-00006C0E0000}"/>
    <cellStyle name="Normal 6 4 2" xfId="4203" xr:uid="{DEC26B6C-7FA3-4C5A-BF42-9572264A5112}"/>
    <cellStyle name="Normal 6 5" xfId="4120" xr:uid="{311FE85E-60DE-41E7-B307-4EF296A2C7BF}"/>
    <cellStyle name="Normal 6 6" xfId="4167" xr:uid="{E0255486-DCBE-4D71-A7BF-E893B036EDBD}"/>
    <cellStyle name="Normal 60" xfId="4040" xr:uid="{00000000-0005-0000-0000-00006D0E0000}"/>
    <cellStyle name="Normal 60 2" xfId="4241" xr:uid="{6F81D289-1351-4FB5-8DA1-7FBCB151C989}"/>
    <cellStyle name="Normal 61" xfId="4041" xr:uid="{00000000-0005-0000-0000-00006E0E0000}"/>
    <cellStyle name="Normal 61 2" xfId="4242" xr:uid="{5DDDD93C-D9C2-47C8-B126-8FE7F12AF1AF}"/>
    <cellStyle name="Normal 62" xfId="4042" xr:uid="{00000000-0005-0000-0000-00006F0E0000}"/>
    <cellStyle name="Normal 62 2" xfId="4243" xr:uid="{CD58B610-2BC7-45CE-898A-B2A0C007E643}"/>
    <cellStyle name="Normal 63" xfId="4043" xr:uid="{00000000-0005-0000-0000-0000700E0000}"/>
    <cellStyle name="Normal 63 2" xfId="4244" xr:uid="{B45FFD18-5C50-4856-91BE-C63E343ED734}"/>
    <cellStyle name="Normal 64" xfId="4044" xr:uid="{00000000-0005-0000-0000-0000710E0000}"/>
    <cellStyle name="Normal 64 2" xfId="4245" xr:uid="{8BA48211-0C7B-411B-9929-85D200980553}"/>
    <cellStyle name="Normal 65" xfId="4045" xr:uid="{00000000-0005-0000-0000-0000720E0000}"/>
    <cellStyle name="Normal 65 2" xfId="4246" xr:uid="{33001E35-C3B1-4A09-B922-0FE304D26153}"/>
    <cellStyle name="Normal 66" xfId="4046" xr:uid="{00000000-0005-0000-0000-0000730E0000}"/>
    <cellStyle name="Normal 66 2" xfId="4247" xr:uid="{BE566188-148D-47F0-AD5C-A29A30DCA928}"/>
    <cellStyle name="Normal 67" xfId="4047" xr:uid="{00000000-0005-0000-0000-0000740E0000}"/>
    <cellStyle name="Normal 67 2" xfId="4248" xr:uid="{78D72F9D-A8D1-4A0A-9BA9-25901F9F8895}"/>
    <cellStyle name="Normal 68" xfId="4048" xr:uid="{00000000-0005-0000-0000-0000750E0000}"/>
    <cellStyle name="Normal 68 2" xfId="4249" xr:uid="{EA30756F-2142-4021-A48D-1C17CB145513}"/>
    <cellStyle name="Normal 69" xfId="4049" xr:uid="{00000000-0005-0000-0000-0000760E0000}"/>
    <cellStyle name="Normal 69 2" xfId="4250" xr:uid="{65CC5F87-D05D-41D1-AB0D-7EC103CD027C}"/>
    <cellStyle name="Normal 7" xfId="3552" xr:uid="{00000000-0005-0000-0000-0000770E0000}"/>
    <cellStyle name="Normal 7 2" xfId="3997" xr:uid="{00000000-0005-0000-0000-0000780E0000}"/>
    <cellStyle name="Normal 7 2 2" xfId="4327" xr:uid="{BD992640-808A-4399-A340-A79DE787659F}"/>
    <cellStyle name="Normal 7 3" xfId="4123" xr:uid="{0AD945F4-3B65-4728-A743-0068B8FB0F34}"/>
    <cellStyle name="Normal 7 4" xfId="4168" xr:uid="{6DA0ADCC-B68A-431F-9009-A05265E7509B}"/>
    <cellStyle name="Normal 7 5" xfId="4285" xr:uid="{7554E930-C460-471A-9327-F8E688F58A00}"/>
    <cellStyle name="Normal 70" xfId="4050" xr:uid="{00000000-0005-0000-0000-0000790E0000}"/>
    <cellStyle name="Normal 70 2" xfId="4251" xr:uid="{832C79FF-F654-484F-9246-1C94BDD26D59}"/>
    <cellStyle name="Normal 71" xfId="4051" xr:uid="{00000000-0005-0000-0000-00007A0E0000}"/>
    <cellStyle name="Normal 71 2" xfId="4252" xr:uid="{7A2A605A-8BF2-4B20-827B-935B0F36E5E7}"/>
    <cellStyle name="Normal 72" xfId="4052" xr:uid="{00000000-0005-0000-0000-00007B0E0000}"/>
    <cellStyle name="Normal 72 2" xfId="4253" xr:uid="{6FA1351E-3D89-403F-9248-EB505BC325A0}"/>
    <cellStyle name="Normal 73" xfId="4053" xr:uid="{00000000-0005-0000-0000-00007C0E0000}"/>
    <cellStyle name="Normal 73 2" xfId="4254" xr:uid="{B5D193C1-4270-4938-830F-E329050534A3}"/>
    <cellStyle name="Normal 74" xfId="4054" xr:uid="{00000000-0005-0000-0000-00007D0E0000}"/>
    <cellStyle name="Normal 74 2" xfId="4255" xr:uid="{F90845FC-967E-4E06-9485-73C148F75586}"/>
    <cellStyle name="Normal 75" xfId="4055" xr:uid="{00000000-0005-0000-0000-00007E0E0000}"/>
    <cellStyle name="Normal 75 2" xfId="4256" xr:uid="{41B11B4F-E8D6-4705-B232-F39FA6B855FD}"/>
    <cellStyle name="Normal 76" xfId="4056" xr:uid="{00000000-0005-0000-0000-00007F0E0000}"/>
    <cellStyle name="Normal 76 2" xfId="4257" xr:uid="{CEB1A234-834C-4D81-99D3-C887EC8153CF}"/>
    <cellStyle name="Normal 77" xfId="4057" xr:uid="{00000000-0005-0000-0000-0000800E0000}"/>
    <cellStyle name="Normal 77 2" xfId="4258" xr:uid="{70EF2440-4AC1-4BDC-8E36-3E4835B4C538}"/>
    <cellStyle name="Normal 78" xfId="4058" xr:uid="{00000000-0005-0000-0000-0000810E0000}"/>
    <cellStyle name="Normal 78 2" xfId="4259" xr:uid="{DB474EF2-F52F-4417-84C8-002697C4AD6D}"/>
    <cellStyle name="Normal 79" xfId="4059" xr:uid="{00000000-0005-0000-0000-0000820E0000}"/>
    <cellStyle name="Normal 79 2" xfId="4260" xr:uid="{F4C3F5B7-86D4-4C6B-9F8E-3CA5FB6C3953}"/>
    <cellStyle name="Normal 8" xfId="3553" xr:uid="{00000000-0005-0000-0000-0000830E0000}"/>
    <cellStyle name="Normal 8 2" xfId="3554" xr:uid="{00000000-0005-0000-0000-0000840E0000}"/>
    <cellStyle name="Normal 8 2 2" xfId="4336" xr:uid="{1F9203D9-5B9E-4B2A-8543-380B0751DA54}"/>
    <cellStyle name="Normal 8 3" xfId="4124" xr:uid="{4CD3D7BA-E1EA-48FD-BFFB-4BE0E29BC15C}"/>
    <cellStyle name="Normal 8 4" xfId="4171" xr:uid="{183123C9-42C0-425C-81C1-44DEF2C2086B}"/>
    <cellStyle name="Normal 8 5" xfId="4328" xr:uid="{E3A7A99D-0FF9-45B2-AFD1-02BF6F88DF05}"/>
    <cellStyle name="Normal 81" xfId="4060" xr:uid="{00000000-0005-0000-0000-0000850E0000}"/>
    <cellStyle name="Normal 81 2" xfId="4261" xr:uid="{1F0AAC6F-71DE-4E5D-BE2C-77236B4000A8}"/>
    <cellStyle name="Normal 82" xfId="4061" xr:uid="{00000000-0005-0000-0000-0000860E0000}"/>
    <cellStyle name="Normal 82 2" xfId="4262" xr:uid="{CC07AD06-C2AD-4B73-9DBE-146D0BC207EA}"/>
    <cellStyle name="Normal 83" xfId="4062" xr:uid="{00000000-0005-0000-0000-0000870E0000}"/>
    <cellStyle name="Normal 83 2" xfId="4263" xr:uid="{40E0338F-3CDB-44DC-A537-17DD4D01204E}"/>
    <cellStyle name="Normal 84" xfId="4063" xr:uid="{00000000-0005-0000-0000-0000880E0000}"/>
    <cellStyle name="Normal 84 2" xfId="4264" xr:uid="{05F09BFC-05A6-4B16-A1DF-5A5AC644CDC5}"/>
    <cellStyle name="Normal 85" xfId="4064" xr:uid="{00000000-0005-0000-0000-0000890E0000}"/>
    <cellStyle name="Normal 85 2" xfId="4265" xr:uid="{C5644AB3-292D-471C-AF7B-37B0200F33F7}"/>
    <cellStyle name="Normal 86" xfId="4065" xr:uid="{00000000-0005-0000-0000-00008A0E0000}"/>
    <cellStyle name="Normal 86 2" xfId="4266" xr:uid="{3ADCA2E8-31C2-4F41-9E39-08508BC8B17D}"/>
    <cellStyle name="Normal 87" xfId="4066" xr:uid="{00000000-0005-0000-0000-00008B0E0000}"/>
    <cellStyle name="Normal 87 2" xfId="4267" xr:uid="{0E2B5C3E-A086-4022-83CE-633E05C1DEE7}"/>
    <cellStyle name="Normal 88" xfId="4067" xr:uid="{00000000-0005-0000-0000-00008C0E0000}"/>
    <cellStyle name="Normal 88 2" xfId="4268" xr:uid="{6EA4CF76-B167-46CB-87DB-5858A4F57F82}"/>
    <cellStyle name="Normal 89" xfId="4068" xr:uid="{00000000-0005-0000-0000-00008D0E0000}"/>
    <cellStyle name="Normal 89 2" xfId="4269" xr:uid="{C6D32F4C-5A12-466F-A51D-E6E397E9B3C9}"/>
    <cellStyle name="Normal 9" xfId="3555" xr:uid="{00000000-0005-0000-0000-00008E0E0000}"/>
    <cellStyle name="Normal 9 2" xfId="3556" xr:uid="{00000000-0005-0000-0000-00008F0E0000}"/>
    <cellStyle name="Normal 9 2 2" xfId="4344" xr:uid="{7867C7A4-B715-418F-808F-A0AE49D3EEA6}"/>
    <cellStyle name="Normal 9 3" xfId="3557" xr:uid="{00000000-0005-0000-0000-0000900E0000}"/>
    <cellStyle name="Normal 9 3 2" xfId="3558" xr:uid="{00000000-0005-0000-0000-0000910E0000}"/>
    <cellStyle name="Normal 9 3 3" xfId="4347" xr:uid="{441A39D3-E7F4-4425-AAF5-18EFE6C4FE65}"/>
    <cellStyle name="Normal 9 4" xfId="4015" xr:uid="{00000000-0005-0000-0000-0000920E0000}"/>
    <cellStyle name="Normal 9 4 2" xfId="4355" xr:uid="{FA7BC8D1-BF28-4C53-8382-33BE9DEBD1A1}"/>
    <cellStyle name="Normal 9 4 3" xfId="4350" xr:uid="{9ECE2473-7EA9-4491-BBF4-7A1CBA5C8679}"/>
    <cellStyle name="Normal 9 5" xfId="4172" xr:uid="{271C5F30-5F22-4873-8621-B442DA694A7E}"/>
    <cellStyle name="Normal 9 5 2" xfId="4351" xr:uid="{33A72FA0-78A3-4B65-A99D-E7B14646A821}"/>
    <cellStyle name="Normal 9 6" xfId="4341" xr:uid="{F9AD7DEF-1786-458B-B8B2-AA6F6B49315A}"/>
    <cellStyle name="Normal 91" xfId="4069" xr:uid="{00000000-0005-0000-0000-0000930E0000}"/>
    <cellStyle name="Normal 91 2" xfId="4270" xr:uid="{18A1CAE2-773C-46AA-B0D8-98B552985245}"/>
    <cellStyle name="Normal 93" xfId="4070" xr:uid="{00000000-0005-0000-0000-0000940E0000}"/>
    <cellStyle name="Normal 93 2" xfId="4271" xr:uid="{588B85F7-2BEE-43E6-B674-06A7F14A50B3}"/>
    <cellStyle name="Normal 94" xfId="4071" xr:uid="{00000000-0005-0000-0000-0000950E0000}"/>
    <cellStyle name="Normal 94 2" xfId="4272" xr:uid="{20C35299-77D4-4F6B-8968-EB687B272DCD}"/>
    <cellStyle name="Normal 95" xfId="4072" xr:uid="{00000000-0005-0000-0000-0000960E0000}"/>
    <cellStyle name="Normal 95 2" xfId="4273" xr:uid="{C10B9804-D7FB-47FA-866A-342221A7B794}"/>
    <cellStyle name="Normal 96" xfId="4073" xr:uid="{00000000-0005-0000-0000-0000970E0000}"/>
    <cellStyle name="Normal 96 2" xfId="4274" xr:uid="{A1B3AD56-1A20-4F7D-9445-E8D30E4413AF}"/>
    <cellStyle name="Normal 97" xfId="4074" xr:uid="{00000000-0005-0000-0000-0000980E0000}"/>
    <cellStyle name="Normal 97 2" xfId="4275" xr:uid="{54A9F0DC-E06B-4ACA-9391-CEC0B9F11CB6}"/>
    <cellStyle name="Normal 98" xfId="4075" xr:uid="{00000000-0005-0000-0000-0000990E0000}"/>
    <cellStyle name="Normal 98 2" xfId="4276" xr:uid="{54B8DFA2-7C2F-43B9-A501-41304E40C7BF}"/>
    <cellStyle name="Normal 99" xfId="4076" xr:uid="{00000000-0005-0000-0000-00009A0E0000}"/>
    <cellStyle name="Normal 99 2" xfId="4277" xr:uid="{F57DFAA4-2706-4A96-80F9-637A465BE69C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 (0)" xfId="3587" xr:uid="{00000000-0005-0000-0000-0000B80E0000}"/>
    <cellStyle name="Percent [0]" xfId="3588" xr:uid="{00000000-0005-0000-0000-0000B90E0000}"/>
    <cellStyle name="Percent [00]" xfId="3589" xr:uid="{00000000-0005-0000-0000-0000BA0E0000}"/>
    <cellStyle name="Percent [2]" xfId="3590" xr:uid="{00000000-0005-0000-0000-0000BB0E0000}"/>
    <cellStyle name="Percent [2] 2" xfId="3591" xr:uid="{00000000-0005-0000-0000-0000BC0E0000}"/>
    <cellStyle name="Percent +/-" xfId="3592" xr:uid="{00000000-0005-0000-0000-0000BD0E0000}"/>
    <cellStyle name="Percent 10" xfId="3593" xr:uid="{00000000-0005-0000-0000-0000BE0E0000}"/>
    <cellStyle name="Percent 11" xfId="3594" xr:uid="{00000000-0005-0000-0000-0000BF0E0000}"/>
    <cellStyle name="Percent 12" xfId="3595" xr:uid="{00000000-0005-0000-0000-0000C00E0000}"/>
    <cellStyle name="Percent 13" xfId="3596" xr:uid="{00000000-0005-0000-0000-0000C10E0000}"/>
    <cellStyle name="Percent 14" xfId="3597" xr:uid="{00000000-0005-0000-0000-0000C20E0000}"/>
    <cellStyle name="Percent 15" xfId="3598" xr:uid="{00000000-0005-0000-0000-0000C30E0000}"/>
    <cellStyle name="Percent 16" xfId="3599" xr:uid="{00000000-0005-0000-0000-0000C40E0000}"/>
    <cellStyle name="Percent 17" xfId="3600" xr:uid="{00000000-0005-0000-0000-0000C50E0000}"/>
    <cellStyle name="Percent 18" xfId="3601" xr:uid="{00000000-0005-0000-0000-0000C60E0000}"/>
    <cellStyle name="Percent 19" xfId="4183" xr:uid="{42AA7D7F-1860-4B1A-B0FC-6DB634A08AFB}"/>
    <cellStyle name="Percent 2" xfId="3602" xr:uid="{00000000-0005-0000-0000-0000C70E0000}"/>
    <cellStyle name="Percent 2 10" xfId="3603" xr:uid="{00000000-0005-0000-0000-0000C80E0000}"/>
    <cellStyle name="Percent 2 11" xfId="3604" xr:uid="{00000000-0005-0000-0000-0000C90E0000}"/>
    <cellStyle name="Percent 2 12" xfId="3605" xr:uid="{00000000-0005-0000-0000-0000CA0E0000}"/>
    <cellStyle name="Percent 2 13" xfId="3606" xr:uid="{00000000-0005-0000-0000-0000CB0E0000}"/>
    <cellStyle name="Percent 2 14" xfId="3607" xr:uid="{00000000-0005-0000-0000-0000CC0E0000}"/>
    <cellStyle name="Percent 2 15" xfId="4121" xr:uid="{3304DC2C-728D-4F7D-ABBF-D0B9B98E746A}"/>
    <cellStyle name="Percent 2 16" xfId="4290" xr:uid="{AB6440E6-9DF2-4CE8-850A-46AA6D1EA589}"/>
    <cellStyle name="Percent 2 2" xfId="3608" xr:uid="{00000000-0005-0000-0000-0000CD0E0000}"/>
    <cellStyle name="Percent 2 2 2" xfId="3993" xr:uid="{00000000-0005-0000-0000-0000CE0E0000}"/>
    <cellStyle name="Percent 2 2 2 2" xfId="4373" xr:uid="{A2B9E664-09D2-4A4D-98AC-6CFAD5B7B24D}"/>
    <cellStyle name="Percent 2 3" xfId="3609" xr:uid="{00000000-0005-0000-0000-0000CF0E0000}"/>
    <cellStyle name="Percent 2 3 2" xfId="4005" xr:uid="{00000000-0005-0000-0000-0000D00E0000}"/>
    <cellStyle name="Percent 2 3 3" xfId="4329" xr:uid="{21C008EE-9337-4649-BBBA-EDB2E693A841}"/>
    <cellStyle name="Percent 2 4" xfId="3610" xr:uid="{00000000-0005-0000-0000-0000D10E0000}"/>
    <cellStyle name="Percent 2 5" xfId="3611" xr:uid="{00000000-0005-0000-0000-0000D20E0000}"/>
    <cellStyle name="Percent 2 6" xfId="3612" xr:uid="{00000000-0005-0000-0000-0000D30E0000}"/>
    <cellStyle name="Percent 2 7" xfId="3613" xr:uid="{00000000-0005-0000-0000-0000D40E0000}"/>
    <cellStyle name="Percent 2 8" xfId="3614" xr:uid="{00000000-0005-0000-0000-0000D50E0000}"/>
    <cellStyle name="Percent 2 9" xfId="3615" xr:uid="{00000000-0005-0000-0000-0000D60E0000}"/>
    <cellStyle name="Percent 20" xfId="4280" xr:uid="{5017E0F6-3B78-4903-B822-75B8D94FEE59}"/>
    <cellStyle name="Percent 3" xfId="3616" xr:uid="{00000000-0005-0000-0000-0000D70E0000}"/>
    <cellStyle name="Percent 3 2" xfId="3617" xr:uid="{00000000-0005-0000-0000-0000D80E0000}"/>
    <cellStyle name="Percent 3 2 2" xfId="3618" xr:uid="{00000000-0005-0000-0000-0000D90E0000}"/>
    <cellStyle name="Percent 3 2 3" xfId="4016" xr:uid="{00000000-0005-0000-0000-0000DA0E0000}"/>
    <cellStyle name="Percent 3 2 4" xfId="4135" xr:uid="{F1E95A5E-9641-402D-BC9E-70A955BBFC0C}"/>
    <cellStyle name="Percent 3 2 5" xfId="4330" xr:uid="{5AA0247E-27E0-4274-AE74-1C74BC265ACF}"/>
    <cellStyle name="Percent 3 3" xfId="3619" xr:uid="{00000000-0005-0000-0000-0000DB0E0000}"/>
    <cellStyle name="Percent 3 3 2" xfId="3994" xr:uid="{00000000-0005-0000-0000-0000DC0E0000}"/>
    <cellStyle name="Percent 3 3 3" xfId="4128" xr:uid="{294067DD-19A4-4413-AB43-9045D64D0F4E}"/>
    <cellStyle name="Percent 3 4" xfId="3620" xr:uid="{00000000-0005-0000-0000-0000DD0E0000}"/>
    <cellStyle name="Percent 3 5" xfId="3621" xr:uid="{00000000-0005-0000-0000-0000DE0E0000}"/>
    <cellStyle name="Percent 3 6" xfId="3622" xr:uid="{00000000-0005-0000-0000-0000DF0E0000}"/>
    <cellStyle name="Percent 3 7" xfId="3940" xr:uid="{00000000-0005-0000-0000-0000E00E0000}"/>
    <cellStyle name="Percent 3 7 2" xfId="4208" xr:uid="{35982272-67BE-40CB-9FB1-80B84CE16B51}"/>
    <cellStyle name="Percent 3 8" xfId="4283" xr:uid="{9B4C759C-E235-461E-9ADC-DFC104A42E21}"/>
    <cellStyle name="Percent 4" xfId="3623" xr:uid="{00000000-0005-0000-0000-0000E10E0000}"/>
    <cellStyle name="Percent 4 2" xfId="3624" xr:uid="{00000000-0005-0000-0000-0000E20E0000}"/>
    <cellStyle name="Percent 4 2 2" xfId="4017" xr:uid="{00000000-0005-0000-0000-0000E30E0000}"/>
    <cellStyle name="Percent 4 2 3" xfId="4136" xr:uid="{C4CBE4FF-85FD-4217-B4B0-D2662A5DDC58}"/>
    <cellStyle name="Percent 4 2 4" xfId="4186" xr:uid="{7809F65C-1710-4540-A58E-BF417437AA12}"/>
    <cellStyle name="Percent 4 3" xfId="3625" xr:uid="{00000000-0005-0000-0000-0000E40E0000}"/>
    <cellStyle name="Percent 4 3 2" xfId="4002" xr:uid="{00000000-0005-0000-0000-0000E50E0000}"/>
    <cellStyle name="Percent 4 3 3" xfId="4194" xr:uid="{C8877297-F77D-4BAF-AB3E-807935B589DB}"/>
    <cellStyle name="Percent 4 4" xfId="3626" xr:uid="{00000000-0005-0000-0000-0000E60E0000}"/>
    <cellStyle name="Percent 4 4 2" xfId="4190" xr:uid="{927276BF-E30F-4716-8FDD-85D9F2341CEB}"/>
    <cellStyle name="Percent 4 5" xfId="3942" xr:uid="{00000000-0005-0000-0000-0000E70E0000}"/>
    <cellStyle name="Percent 4 6" xfId="4180" xr:uid="{7B961DA9-603F-410A-B0BF-549512ADD305}"/>
    <cellStyle name="Percent 5" xfId="3627" xr:uid="{00000000-0005-0000-0000-0000E80E0000}"/>
    <cellStyle name="Percent 5 2" xfId="4003" xr:uid="{00000000-0005-0000-0000-0000E90E0000}"/>
    <cellStyle name="Percent 5 2 2" xfId="4354" xr:uid="{789DE93D-5711-4593-B217-FB1A392EA0FF}"/>
    <cellStyle name="Percent 5 2 3" xfId="4349" xr:uid="{084C6B2E-3911-4692-B125-C2F22A5322E0}"/>
    <cellStyle name="Percent 5 3" xfId="3935" xr:uid="{00000000-0005-0000-0000-0000EA0E0000}"/>
    <cellStyle name="Percent 5 3 2" xfId="4205" xr:uid="{9B191087-AC19-4ECB-9B1F-AE0089F52CFD}"/>
    <cellStyle name="Percent 5 4" xfId="4122" xr:uid="{1F8D50C2-48AC-4D65-97E0-09E16AEEC8F3}"/>
    <cellStyle name="Percent 5 5" xfId="4339" xr:uid="{3CA8F189-D3C5-4655-BA0F-49E4DD4F6957}"/>
    <cellStyle name="Percent 6" xfId="3628" xr:uid="{00000000-0005-0000-0000-0000EB0E0000}"/>
    <cellStyle name="Percent 6 2" xfId="4131" xr:uid="{6F0FCCC5-1249-479D-A000-DAD844B9EABB}"/>
    <cellStyle name="Percent 6 3" xfId="4359" xr:uid="{9EAE2C33-40CD-463F-B60B-015E51F3D019}"/>
    <cellStyle name="Percent 7" xfId="3629" xr:uid="{00000000-0005-0000-0000-0000EC0E0000}"/>
    <cellStyle name="Percent 7 2" xfId="4141" xr:uid="{AB4E7752-E376-4917-B954-28C2159062A2}"/>
    <cellStyle name="Percent 7 3" xfId="4363" xr:uid="{7339C6F8-8E2A-47D4-9B33-56C404484C78}"/>
    <cellStyle name="Percent 8" xfId="3630" xr:uid="{00000000-0005-0000-0000-0000ED0E0000}"/>
    <cellStyle name="Percent 8 2" xfId="4366" xr:uid="{7E4A6085-A751-4FC5-8EB5-26A46D025E81}"/>
    <cellStyle name="Percent 9" xfId="3631" xr:uid="{00000000-0005-0000-0000-0000EE0E0000}"/>
    <cellStyle name="Percent 9 2" xfId="4368" xr:uid="{D48BD325-FFB5-4533-BE39-EB2086B29BFF}"/>
    <cellStyle name="PrePop Currency (0)" xfId="3632" xr:uid="{00000000-0005-0000-0000-0000EF0E0000}"/>
    <cellStyle name="PrePop Currency (2)" xfId="3633" xr:uid="{00000000-0005-0000-0000-0000F00E0000}"/>
    <cellStyle name="PrePop Units (0)" xfId="3634" xr:uid="{00000000-0005-0000-0000-0000F10E0000}"/>
    <cellStyle name="PrePop Units (1)" xfId="3635" xr:uid="{00000000-0005-0000-0000-0000F20E0000}"/>
    <cellStyle name="PrePop Units (2)" xfId="3636" xr:uid="{00000000-0005-0000-0000-0000F30E0000}"/>
    <cellStyle name="PRICE ADJUSTMENT" xfId="3637" xr:uid="{00000000-0005-0000-0000-0000F40E0000}"/>
    <cellStyle name="Print Titles" xfId="3638" xr:uid="{00000000-0005-0000-0000-0000F50E0000}"/>
    <cellStyle name="pwstyle" xfId="3639" xr:uid="{00000000-0005-0000-0000-0000F60E0000}"/>
    <cellStyle name="Quantity" xfId="3640" xr:uid="{00000000-0005-0000-0000-0000F70E0000}"/>
    <cellStyle name="Quantity 2" xfId="3641" xr:uid="{00000000-0005-0000-0000-0000F80E0000}"/>
    <cellStyle name="ROOM HEADING" xfId="3642" xr:uid="{00000000-0005-0000-0000-0000F90E0000}"/>
    <cellStyle name="ROOM TOTAL" xfId="3643" xr:uid="{00000000-0005-0000-0000-0000FA0E0000}"/>
    <cellStyle name="Salomon Logo" xfId="3644" xr:uid="{00000000-0005-0000-0000-0000FB0E0000}"/>
    <cellStyle name="SAPBEXaggData" xfId="3645" xr:uid="{00000000-0005-0000-0000-0000FC0E0000}"/>
    <cellStyle name="SAPBEXaggItem" xfId="3646" xr:uid="{00000000-0005-0000-0000-0000FD0E0000}"/>
    <cellStyle name="SAPBEXchaText" xfId="3647" xr:uid="{00000000-0005-0000-0000-0000FE0E0000}"/>
    <cellStyle name="SAPBEXstdData" xfId="3648" xr:uid="{00000000-0005-0000-0000-0000FF0E0000}"/>
    <cellStyle name="SAPBEXstdItem" xfId="3649" xr:uid="{00000000-0005-0000-0000-0000000F0000}"/>
    <cellStyle name="Sheet Title" xfId="3650" xr:uid="{00000000-0005-0000-0000-0000010F0000}"/>
    <cellStyle name="Standaard 3" xfId="3651" xr:uid="{00000000-0005-0000-0000-0000020F0000}"/>
    <cellStyle name="Standaard_ATL and  BTL budget 2005" xfId="3652" xr:uid="{00000000-0005-0000-0000-0000030F0000}"/>
    <cellStyle name="Standard_Germany" xfId="3653" xr:uid="{00000000-0005-0000-0000-0000040F0000}"/>
    <cellStyle name="Style 1" xfId="3654" xr:uid="{00000000-0005-0000-0000-0000050F0000}"/>
    <cellStyle name="Style 1 2" xfId="3655" xr:uid="{00000000-0005-0000-0000-0000060F0000}"/>
    <cellStyle name="Style 1 3" xfId="4284" xr:uid="{8CA54530-9FED-4B26-94FC-0D6DDC57A479}"/>
    <cellStyle name="Style 1_ATL-BTL SAP (3)" xfId="3656" xr:uid="{00000000-0005-0000-0000-0000070F0000}"/>
    <cellStyle name="Style 2" xfId="3657" xr:uid="{00000000-0005-0000-0000-0000080F0000}"/>
    <cellStyle name="SUBTOTAL" xfId="3658" xr:uid="{00000000-0005-0000-0000-0000090F0000}"/>
    <cellStyle name="Table Head" xfId="3659" xr:uid="{00000000-0005-0000-0000-00000A0F0000}"/>
    <cellStyle name="Table Source" xfId="3660" xr:uid="{00000000-0005-0000-0000-00000B0F0000}"/>
    <cellStyle name="Table Text" xfId="3661" xr:uid="{00000000-0005-0000-0000-00000C0F0000}"/>
    <cellStyle name="Table Text 2" xfId="3662" xr:uid="{00000000-0005-0000-0000-00000D0F0000}"/>
    <cellStyle name="Table Text 3" xfId="3663" xr:uid="{00000000-0005-0000-0000-00000E0F0000}"/>
    <cellStyle name="Table Text 4" xfId="3664" xr:uid="{00000000-0005-0000-0000-00000F0F0000}"/>
    <cellStyle name="Table Text 5" xfId="3665" xr:uid="{00000000-0005-0000-0000-0000100F0000}"/>
    <cellStyle name="Table Text 6" xfId="3666" xr:uid="{00000000-0005-0000-0000-0000110F0000}"/>
    <cellStyle name="Table Text 7" xfId="3667" xr:uid="{00000000-0005-0000-0000-0000120F0000}"/>
    <cellStyle name="Table Text_Non-GM Sale Volume 16-01-08" xfId="3668" xr:uid="{00000000-0005-0000-0000-0000130F0000}"/>
    <cellStyle name="Table Title" xfId="3669" xr:uid="{00000000-0005-0000-0000-0000140F0000}"/>
    <cellStyle name="Table Units" xfId="3670" xr:uid="{00000000-0005-0000-0000-0000150F0000}"/>
    <cellStyle name="Text 1" xfId="3671" xr:uid="{00000000-0005-0000-0000-0000160F0000}"/>
    <cellStyle name="Text 2" xfId="3672" xr:uid="{00000000-0005-0000-0000-0000170F0000}"/>
    <cellStyle name="Text Head 1" xfId="3673" xr:uid="{00000000-0005-0000-0000-0000180F0000}"/>
    <cellStyle name="Text Head 2" xfId="3674" xr:uid="{00000000-0005-0000-0000-0000190F0000}"/>
    <cellStyle name="Text Indent 1" xfId="3675" xr:uid="{00000000-0005-0000-0000-00001A0F0000}"/>
    <cellStyle name="Text Indent 2" xfId="3676" xr:uid="{00000000-0005-0000-0000-00001B0F0000}"/>
    <cellStyle name="Text Indent A" xfId="3677" xr:uid="{00000000-0005-0000-0000-00001C0F0000}"/>
    <cellStyle name="Text Indent B" xfId="3678" xr:uid="{00000000-0005-0000-0000-00001D0F0000}"/>
    <cellStyle name="Text Indent C" xfId="3679" xr:uid="{00000000-0005-0000-0000-00001E0F0000}"/>
    <cellStyle name="Tickmark" xfId="3680" xr:uid="{00000000-0005-0000-0000-00001F0F0000}"/>
    <cellStyle name="Times New Roman" xfId="3681" xr:uid="{00000000-0005-0000-0000-0000200F0000}"/>
    <cellStyle name="Times New Roman 2" xfId="4331" xr:uid="{C505B389-E2E1-475F-8DE8-8E07556C0D60}"/>
    <cellStyle name="Titel" xfId="3682" xr:uid="{00000000-0005-0000-0000-0000210F0000}"/>
    <cellStyle name="Title 10" xfId="3683" xr:uid="{00000000-0005-0000-0000-0000220F0000}"/>
    <cellStyle name="Title 11" xfId="3684" xr:uid="{00000000-0005-0000-0000-0000230F0000}"/>
    <cellStyle name="Title 2" xfId="3685" xr:uid="{00000000-0005-0000-0000-0000240F0000}"/>
    <cellStyle name="Title 3" xfId="3686" xr:uid="{00000000-0005-0000-0000-0000250F0000}"/>
    <cellStyle name="Title 4" xfId="3687" xr:uid="{00000000-0005-0000-0000-0000260F0000}"/>
    <cellStyle name="Title 5" xfId="3688" xr:uid="{00000000-0005-0000-0000-0000270F0000}"/>
    <cellStyle name="Title 6" xfId="3689" xr:uid="{00000000-0005-0000-0000-0000280F0000}"/>
    <cellStyle name="Title 7" xfId="3690" xr:uid="{00000000-0005-0000-0000-0000290F0000}"/>
    <cellStyle name="Title 8" xfId="3691" xr:uid="{00000000-0005-0000-0000-00002A0F0000}"/>
    <cellStyle name="Title 9" xfId="3692" xr:uid="{00000000-0005-0000-0000-00002B0F0000}"/>
    <cellStyle name="TOC 1" xfId="3693" xr:uid="{00000000-0005-0000-0000-00002C0F0000}"/>
    <cellStyle name="TOC 2" xfId="3694" xr:uid="{00000000-0005-0000-0000-00002D0F0000}"/>
    <cellStyle name="Totaal" xfId="3695" xr:uid="{00000000-0005-0000-0000-00002E0F0000}"/>
    <cellStyle name="Total 10" xfId="3696" xr:uid="{00000000-0005-0000-0000-00002F0F0000}"/>
    <cellStyle name="Total 11" xfId="3697" xr:uid="{00000000-0005-0000-0000-0000300F0000}"/>
    <cellStyle name="Total 2" xfId="3698" xr:uid="{00000000-0005-0000-0000-0000310F0000}"/>
    <cellStyle name="Total 2 2" xfId="3983" xr:uid="{00000000-0005-0000-0000-0000320F0000}"/>
    <cellStyle name="Total 2 3" xfId="4332" xr:uid="{594A3065-0E8E-4632-86B4-B3BDF796542D}"/>
    <cellStyle name="Total 3" xfId="3699" xr:uid="{00000000-0005-0000-0000-0000330F0000}"/>
    <cellStyle name="Total 4" xfId="3700" xr:uid="{00000000-0005-0000-0000-0000340F0000}"/>
    <cellStyle name="Total 5" xfId="3701" xr:uid="{00000000-0005-0000-0000-0000350F0000}"/>
    <cellStyle name="Total 6" xfId="3702" xr:uid="{00000000-0005-0000-0000-0000360F0000}"/>
    <cellStyle name="Total 7" xfId="3703" xr:uid="{00000000-0005-0000-0000-0000370F0000}"/>
    <cellStyle name="Total 8" xfId="3704" xr:uid="{00000000-0005-0000-0000-0000380F0000}"/>
    <cellStyle name="Total 9" xfId="3705" xr:uid="{00000000-0005-0000-0000-0000390F0000}"/>
    <cellStyle name="Uitvoer" xfId="3706" xr:uid="{00000000-0005-0000-0000-00003A0F0000}"/>
    <cellStyle name="Unprot" xfId="3707" xr:uid="{00000000-0005-0000-0000-00003B0F0000}"/>
    <cellStyle name="Unprot$" xfId="3708" xr:uid="{00000000-0005-0000-0000-00003C0F0000}"/>
    <cellStyle name="Unprot_CN-RF,oct 31st" xfId="3709" xr:uid="{00000000-0005-0000-0000-00003D0F0000}"/>
    <cellStyle name="Unprotect" xfId="3710" xr:uid="{00000000-0005-0000-0000-00003E0F0000}"/>
    <cellStyle name="Valuta_ATL and  BTL budget 2005" xfId="3711" xr:uid="{00000000-0005-0000-0000-00003F0F0000}"/>
    <cellStyle name="Verklarende tekst" xfId="3712" xr:uid="{00000000-0005-0000-0000-0000400F0000}"/>
    <cellStyle name="Waarschuwingstekst" xfId="3713" xr:uid="{00000000-0005-0000-0000-0000410F0000}"/>
    <cellStyle name="Währung_Germany" xfId="3714" xr:uid="{00000000-0005-0000-0000-0000420F0000}"/>
    <cellStyle name="Warning Text 10" xfId="3715" xr:uid="{00000000-0005-0000-0000-0000430F0000}"/>
    <cellStyle name="Warning Text 11" xfId="3716" xr:uid="{00000000-0005-0000-0000-0000440F0000}"/>
    <cellStyle name="Warning Text 2" xfId="3717" xr:uid="{00000000-0005-0000-0000-0000450F0000}"/>
    <cellStyle name="Warning Text 2 2" xfId="3984" xr:uid="{00000000-0005-0000-0000-0000460F0000}"/>
    <cellStyle name="Warning Text 3" xfId="3718" xr:uid="{00000000-0005-0000-0000-0000470F0000}"/>
    <cellStyle name="Warning Text 4" xfId="3719" xr:uid="{00000000-0005-0000-0000-0000480F0000}"/>
    <cellStyle name="Warning Text 5" xfId="3720" xr:uid="{00000000-0005-0000-0000-0000490F0000}"/>
    <cellStyle name="Warning Text 6" xfId="3721" xr:uid="{00000000-0005-0000-0000-00004A0F0000}"/>
    <cellStyle name="Warning Text 7" xfId="3722" xr:uid="{00000000-0005-0000-0000-00004B0F0000}"/>
    <cellStyle name="Warning Text 8" xfId="3723" xr:uid="{00000000-0005-0000-0000-00004C0F0000}"/>
    <cellStyle name="Warning Text 9" xfId="3724" xr:uid="{00000000-0005-0000-0000-00004D0F0000}"/>
    <cellStyle name="เครื่องหมายเปอร์เซ็นต์_(1)2546(1)" xfId="3725" xr:uid="{00000000-0005-0000-0000-00004E0F0000}"/>
    <cellStyle name="เครื่องหมายจุลภาค [0]_04_BOD report for Oct 20 '05(Appendix)" xfId="3726" xr:uid="{00000000-0005-0000-0000-00004F0F0000}"/>
    <cellStyle name="เครื่องหมายจุลภาค 10" xfId="3727" xr:uid="{00000000-0005-0000-0000-0000500F0000}"/>
    <cellStyle name="เครื่องหมายจุลภาค 2" xfId="3728" xr:uid="{00000000-0005-0000-0000-0000510F0000}"/>
    <cellStyle name="เครื่องหมายจุลภาค 2 2" xfId="3729" xr:uid="{00000000-0005-0000-0000-0000520F0000}"/>
    <cellStyle name="เครื่องหมายจุลภาค 2 2 2" xfId="3730" xr:uid="{00000000-0005-0000-0000-0000530F0000}"/>
    <cellStyle name="เครื่องหมายจุลภาค 2 2 2 2" xfId="3731" xr:uid="{00000000-0005-0000-0000-0000540F0000}"/>
    <cellStyle name="เครื่องหมายจุลภาค 2 3" xfId="3732" xr:uid="{00000000-0005-0000-0000-0000550F0000}"/>
    <cellStyle name="เครื่องหมายจุลภาค 2_(CAA)" xfId="3733" xr:uid="{00000000-0005-0000-0000-0000560F0000}"/>
    <cellStyle name="เครื่องหมายจุลภาค 3" xfId="3734" xr:uid="{00000000-0005-0000-0000-0000570F0000}"/>
    <cellStyle name="เครื่องหมายจุลภาค 3 2" xfId="3735" xr:uid="{00000000-0005-0000-0000-0000580F0000}"/>
    <cellStyle name="เครื่องหมายจุลภาค 3 3" xfId="3736" xr:uid="{00000000-0005-0000-0000-0000590F0000}"/>
    <cellStyle name="เครื่องหมายจุลภาค 3 4" xfId="3737" xr:uid="{00000000-0005-0000-0000-00005A0F0000}"/>
    <cellStyle name="เครื่องหมายจุลภาค 3 5" xfId="3738" xr:uid="{00000000-0005-0000-0000-00005B0F0000}"/>
    <cellStyle name="เครื่องหมายจุลภาค 3_(CAA)" xfId="3739" xr:uid="{00000000-0005-0000-0000-00005C0F0000}"/>
    <cellStyle name="เครื่องหมายจุลภาค 4" xfId="3740" xr:uid="{00000000-0005-0000-0000-00005D0F0000}"/>
    <cellStyle name="เครื่องหมายจุลภาค 5" xfId="3741" xr:uid="{00000000-0005-0000-0000-00005E0F0000}"/>
    <cellStyle name="เครื่องหมายจุลภาค 6" xfId="3742" xr:uid="{00000000-0005-0000-0000-00005F0F0000}"/>
    <cellStyle name="เครื่องหมายจุลภาค 7" xfId="3743" xr:uid="{00000000-0005-0000-0000-0000600F0000}"/>
    <cellStyle name="เครื่องหมายจุลภาค 8" xfId="3744" xr:uid="{00000000-0005-0000-0000-0000610F0000}"/>
    <cellStyle name="เครื่องหมายจุลภาค 9" xfId="3745" xr:uid="{00000000-0005-0000-0000-0000620F0000}"/>
    <cellStyle name="เครื่องหมายจุลภาค_     งานไม้  14 พย.48" xfId="3746" xr:uid="{00000000-0005-0000-0000-0000630F0000}"/>
    <cellStyle name="เครื่องหมายสกุลเงิน [0]_AP" xfId="3747" xr:uid="{00000000-0005-0000-0000-0000640F0000}"/>
    <cellStyle name="เครื่องหมายสกุลเงิน 2" xfId="3748" xr:uid="{00000000-0005-0000-0000-0000650F0000}"/>
    <cellStyle name="เครื่องหมายสกุลเงิน_AP" xfId="3749" xr:uid="{00000000-0005-0000-0000-0000660F0000}"/>
    <cellStyle name="เชื่อมโยงหลายมิติ" xfId="3750" xr:uid="{00000000-0005-0000-0000-0000670F0000}"/>
    <cellStyle name="เชื่อมโยงหลายมิติ 2" xfId="3751" xr:uid="{00000000-0005-0000-0000-0000680F0000}"/>
    <cellStyle name="เชื่อมโยงหลายมิติ 3" xfId="4333" xr:uid="{11E6C101-DC94-46AB-8DB0-6A3A64278CA4}"/>
    <cellStyle name="เชื่อมโยงหลายมิติ_AA" xfId="3752" xr:uid="{00000000-0005-0000-0000-0000690F0000}"/>
    <cellStyle name="เซลล์ตรวจสอบ" xfId="3753" xr:uid="{00000000-0005-0000-0000-00006A0F0000}"/>
    <cellStyle name="เซลล์ที่มีการเชื่อมโยง" xfId="3754" xr:uid="{00000000-0005-0000-0000-00006B0F0000}"/>
    <cellStyle name="เปอร์เซ็นต์ 2" xfId="3755" xr:uid="{00000000-0005-0000-0000-00006C0F0000}"/>
    <cellStyle name="เปอร์เซ็นต์ 3" xfId="3756" xr:uid="{00000000-0005-0000-0000-00006D0F0000}"/>
    <cellStyle name="เปอร์เซ็นต์ 4" xfId="3757" xr:uid="{00000000-0005-0000-0000-00006E0F0000}"/>
    <cellStyle name="แย่" xfId="3758" xr:uid="{00000000-0005-0000-0000-00006F0F0000}"/>
    <cellStyle name="แสดงผล" xfId="3759" xr:uid="{00000000-0005-0000-0000-0000700F0000}"/>
    <cellStyle name="แสดงผล 2" xfId="3760" xr:uid="{00000000-0005-0000-0000-0000710F0000}"/>
    <cellStyle name="การคำนวณ" xfId="3761" xr:uid="{00000000-0005-0000-0000-0000720F0000}"/>
    <cellStyle name="การคำนวณ 2" xfId="3762" xr:uid="{00000000-0005-0000-0000-0000730F0000}"/>
    <cellStyle name="ข้อความเตือน" xfId="3763" xr:uid="{00000000-0005-0000-0000-0000740F0000}"/>
    <cellStyle name="ข้อความอธิบาย" xfId="3764" xr:uid="{00000000-0005-0000-0000-0000750F0000}"/>
    <cellStyle name="ค@ฏ๋_1111D2111DQ2" xfId="3765" xr:uid="{00000000-0005-0000-0000-0000760F0000}"/>
    <cellStyle name="คdคภฆ์[0]_1111D2111DQ2" xfId="3766" xr:uid="{00000000-0005-0000-0000-0000770F0000}"/>
    <cellStyle name="คdคภฆ์_1111D2111DQ1" xfId="3767" xr:uid="{00000000-0005-0000-0000-0000780F0000}"/>
    <cellStyle name="ชื่อเรื่อง" xfId="3768" xr:uid="{00000000-0005-0000-0000-0000790F0000}"/>
    <cellStyle name="ณfน๔ [0]_Book1" xfId="3769" xr:uid="{00000000-0005-0000-0000-00007A0F0000}"/>
    <cellStyle name="ณfน๔_Book1" xfId="3770" xr:uid="{00000000-0005-0000-0000-00007B0F0000}"/>
    <cellStyle name="ดี" xfId="3771" xr:uid="{00000000-0005-0000-0000-00007C0F0000}"/>
    <cellStyle name="ตามการเชื่อมโยงหลายมิติ" xfId="3772" xr:uid="{00000000-0005-0000-0000-00007D0F0000}"/>
    <cellStyle name="ตามการเชื่อมโยงหลายมิติ 2" xfId="4334" xr:uid="{EE9BB797-1B38-412D-9C43-1394FBEAA81D}"/>
    <cellStyle name="น้บะภฒ_95" xfId="3773" xr:uid="{00000000-0005-0000-0000-00007E0F0000}"/>
    <cellStyle name="ปกติ 2" xfId="3774" xr:uid="{00000000-0005-0000-0000-00007F0F0000}"/>
    <cellStyle name="ปกติ 2 10" xfId="3775" xr:uid="{00000000-0005-0000-0000-0000800F0000}"/>
    <cellStyle name="ปกติ 2 2" xfId="3776" xr:uid="{00000000-0005-0000-0000-0000810F0000}"/>
    <cellStyle name="ปกติ 2 3" xfId="3777" xr:uid="{00000000-0005-0000-0000-0000820F0000}"/>
    <cellStyle name="ปกติ 2_(CAA)" xfId="3778" xr:uid="{00000000-0005-0000-0000-0000830F0000}"/>
    <cellStyle name="ปกติ 3" xfId="3779" xr:uid="{00000000-0005-0000-0000-0000840F0000}"/>
    <cellStyle name="ปกติ 4" xfId="3780" xr:uid="{00000000-0005-0000-0000-0000850F0000}"/>
    <cellStyle name="ปกติ 5" xfId="3781" xr:uid="{00000000-0005-0000-0000-0000860F0000}"/>
    <cellStyle name="ปกติ 6" xfId="3782" xr:uid="{00000000-0005-0000-0000-0000870F0000}"/>
    <cellStyle name="ปกติ 7" xfId="3783" xr:uid="{00000000-0005-0000-0000-0000880F0000}"/>
    <cellStyle name="ปกติ 8" xfId="3784" xr:uid="{00000000-0005-0000-0000-0000890F0000}"/>
    <cellStyle name="ปกติ 9" xfId="3785" xr:uid="{00000000-0005-0000-0000-00008A0F0000}"/>
    <cellStyle name="ปกติ_     งานไม้  14 พย.48" xfId="3786" xr:uid="{00000000-0005-0000-0000-00008B0F0000}"/>
    <cellStyle name="ป้อนค่า" xfId="3787" xr:uid="{00000000-0005-0000-0000-00008C0F0000}"/>
    <cellStyle name="ป้อนค่า 2" xfId="3788" xr:uid="{00000000-0005-0000-0000-00008D0F0000}"/>
    <cellStyle name="ปานกลาง" xfId="3789" xr:uid="{00000000-0005-0000-0000-00008E0F0000}"/>
    <cellStyle name="ผลรวม" xfId="3790" xr:uid="{00000000-0005-0000-0000-00008F0F0000}"/>
    <cellStyle name="ผลรวม 2" xfId="3791" xr:uid="{00000000-0005-0000-0000-0000900F0000}"/>
    <cellStyle name="ฤธถ [0]_95" xfId="3792" xr:uid="{00000000-0005-0000-0000-0000910F0000}"/>
    <cellStyle name="ฤธถ_95" xfId="3793" xr:uid="{00000000-0005-0000-0000-0000920F0000}"/>
    <cellStyle name="ล_x000b_ศญ_ฝลฐๆฟตม๖วฅ" xfId="3794" xr:uid="{00000000-0005-0000-0000-0000930F0000}"/>
    <cellStyle name="ล๋ศญ [0]_95" xfId="3795" xr:uid="{00000000-0005-0000-0000-0000940F0000}"/>
    <cellStyle name="ล๋ศญ_95" xfId="3796" xr:uid="{00000000-0005-0000-0000-0000950F0000}"/>
    <cellStyle name="ลักษณะ 1" xfId="3797" xr:uid="{00000000-0005-0000-0000-0000960F0000}"/>
    <cellStyle name="วฅมุ_4ฟ๙ฝวภ๛" xfId="3798" xr:uid="{00000000-0005-0000-0000-0000970F0000}"/>
    <cellStyle name="ส่วนที่ถูกเน้น1" xfId="3799" xr:uid="{00000000-0005-0000-0000-0000980F0000}"/>
    <cellStyle name="ส่วนที่ถูกเน้น2" xfId="3800" xr:uid="{00000000-0005-0000-0000-0000990F0000}"/>
    <cellStyle name="ส่วนที่ถูกเน้น3" xfId="3801" xr:uid="{00000000-0005-0000-0000-00009A0F0000}"/>
    <cellStyle name="ส่วนที่ถูกเน้น4" xfId="3802" xr:uid="{00000000-0005-0000-0000-00009B0F0000}"/>
    <cellStyle name="ส่วนที่ถูกเน้น5" xfId="3803" xr:uid="{00000000-0005-0000-0000-00009C0F0000}"/>
    <cellStyle name="ส่วนที่ถูกเน้น6" xfId="3804" xr:uid="{00000000-0005-0000-0000-00009D0F0000}"/>
    <cellStyle name="หมายเหตุ" xfId="3805" xr:uid="{00000000-0005-0000-0000-00009E0F0000}"/>
    <cellStyle name="หมายเหตุ 2" xfId="3806" xr:uid="{00000000-0005-0000-0000-00009F0F0000}"/>
    <cellStyle name="หัวเรื่อง 1" xfId="3807" xr:uid="{00000000-0005-0000-0000-0000A00F0000}"/>
    <cellStyle name="หัวเรื่อง 2" xfId="3808" xr:uid="{00000000-0005-0000-0000-0000A10F0000}"/>
    <cellStyle name="หัวเรื่อง 3" xfId="3809" xr:uid="{00000000-0005-0000-0000-0000A20F0000}"/>
    <cellStyle name="หัวเรื่อง 4" xfId="3810" xr:uid="{00000000-0005-0000-0000-0000A30F0000}"/>
    <cellStyle name="ྰomma_RQSTFRM_97ศธบ๑" xfId="3572" xr:uid="{00000000-0005-0000-0000-0000A40F0000}"/>
    <cellStyle name="강조색1" xfId="3811" xr:uid="{00000000-0005-0000-0000-0000A50F0000}"/>
    <cellStyle name="강조색2" xfId="3812" xr:uid="{00000000-0005-0000-0000-0000A60F0000}"/>
    <cellStyle name="강조색3" xfId="3813" xr:uid="{00000000-0005-0000-0000-0000A70F0000}"/>
    <cellStyle name="강조색4" xfId="3814" xr:uid="{00000000-0005-0000-0000-0000A80F0000}"/>
    <cellStyle name="강조색5" xfId="3815" xr:uid="{00000000-0005-0000-0000-0000A90F0000}"/>
    <cellStyle name="강조색6" xfId="3816" xr:uid="{00000000-0005-0000-0000-0000AA0F0000}"/>
    <cellStyle name="경고문" xfId="3817" xr:uid="{00000000-0005-0000-0000-0000AB0F0000}"/>
    <cellStyle name="계산" xfId="3818" xr:uid="{00000000-0005-0000-0000-0000AC0F0000}"/>
    <cellStyle name="나쁨" xfId="3819" xr:uid="{00000000-0005-0000-0000-0000AD0F0000}"/>
    <cellStyle name="뒤에 오는 하이퍼링크_사업계획서(3안사업계획)" xfId="3820" xr:uid="{00000000-0005-0000-0000-0000AE0F0000}"/>
    <cellStyle name="똿뗦먛귟 [0.00]_PRODUCT DETAIL Q1" xfId="3821" xr:uid="{00000000-0005-0000-0000-0000AF0F0000}"/>
    <cellStyle name="똿뗦먛귟_PRODUCT DETAIL Q1" xfId="3822" xr:uid="{00000000-0005-0000-0000-0000B00F0000}"/>
    <cellStyle name="메모" xfId="3823" xr:uid="{00000000-0005-0000-0000-0000B10F0000}"/>
    <cellStyle name="믅됞 [0.00]_PRODUCT DETAIL Q1" xfId="3824" xr:uid="{00000000-0005-0000-0000-0000B20F0000}"/>
    <cellStyle name="믅됞_PRODUCT DETAIL Q1" xfId="3825" xr:uid="{00000000-0005-0000-0000-0000B30F0000}"/>
    <cellStyle name="보통" xfId="3826" xr:uid="{00000000-0005-0000-0000-0000B40F0000}"/>
    <cellStyle name="뷭?_BOOKSHIP" xfId="3827" xr:uid="{00000000-0005-0000-0000-0000B50F0000}"/>
    <cellStyle name="설명 텍스트" xfId="3828" xr:uid="{00000000-0005-0000-0000-0000B60F0000}"/>
    <cellStyle name="셀 확인" xfId="3829" xr:uid="{00000000-0005-0000-0000-0000B70F0000}"/>
    <cellStyle name="쉼표 [0]_2007 Budget-060908" xfId="3830" xr:uid="{00000000-0005-0000-0000-0000B80F0000}"/>
    <cellStyle name="쉼표_Budget Package_2007_20060707" xfId="3831" xr:uid="{00000000-0005-0000-0000-0000B90F0000}"/>
    <cellStyle name="연결된 셀" xfId="3832" xr:uid="{00000000-0005-0000-0000-0000BA0F0000}"/>
    <cellStyle name="요약" xfId="3833" xr:uid="{00000000-0005-0000-0000-0000BB0F0000}"/>
    <cellStyle name="입력" xfId="3834" xr:uid="{00000000-0005-0000-0000-0000BC0F0000}"/>
    <cellStyle name="자리수0" xfId="3835" xr:uid="{00000000-0005-0000-0000-0000BD0F0000}"/>
    <cellStyle name="제목" xfId="3836" xr:uid="{00000000-0005-0000-0000-0000BE0F0000}"/>
    <cellStyle name="제목 1" xfId="3837" xr:uid="{00000000-0005-0000-0000-0000BF0F0000}"/>
    <cellStyle name="제목 2" xfId="3838" xr:uid="{00000000-0005-0000-0000-0000C00F0000}"/>
    <cellStyle name="제목 3" xfId="3839" xr:uid="{00000000-0005-0000-0000-0000C10F0000}"/>
    <cellStyle name="제목 4" xfId="3840" xr:uid="{00000000-0005-0000-0000-0000C20F0000}"/>
    <cellStyle name="제목_CN_daily sale out" xfId="3841" xr:uid="{00000000-0005-0000-0000-0000C30F0000}"/>
    <cellStyle name="좋음" xfId="3842" xr:uid="{00000000-0005-0000-0000-0000C40F0000}"/>
    <cellStyle name="지정되지 않음" xfId="3845" xr:uid="{00000000-0005-0000-0000-0000C50F0000}"/>
    <cellStyle name="출력" xfId="3847" xr:uid="{00000000-0005-0000-0000-0000C60F0000}"/>
    <cellStyle name="콤마 [0]_  종  합  " xfId="3852" xr:uid="{00000000-0005-0000-0000-0000C70F0000}"/>
    <cellStyle name="콤마_  종  합  " xfId="3853" xr:uid="{00000000-0005-0000-0000-0000C80F0000}"/>
    <cellStyle name="통화_Revised TTB (030805)" xfId="3854" xr:uid="{00000000-0005-0000-0000-0000C90F0000}"/>
    <cellStyle name="표준_(06_29)Rolling Fcst_KR-A4-Non A4" xfId="3856" xr:uid="{00000000-0005-0000-0000-0000CA0F0000}"/>
    <cellStyle name="화폐기호0" xfId="3864" xr:uid="{00000000-0005-0000-0000-0000CB0F0000}"/>
    <cellStyle name="一般_05 distribution  support allocation (Jul)" xfId="3843" xr:uid="{00000000-0005-0000-0000-0000CC0F0000}"/>
    <cellStyle name="中等" xfId="3844" xr:uid="{00000000-0005-0000-0000-0000CD0F0000}"/>
    <cellStyle name="備註" xfId="3846" xr:uid="{00000000-0005-0000-0000-0000CE0F0000}"/>
    <cellStyle name="千位分隔[0]_BOD Beijing - 041112.06" xfId="3848" xr:uid="{00000000-0005-0000-0000-0000CF0F0000}"/>
    <cellStyle name="千位分隔_2008 Regional Budget WorkPapers-V7-9.4" xfId="3849" xr:uid="{00000000-0005-0000-0000-0000D00F0000}"/>
    <cellStyle name="千分位_05 distribution  support allocation (Jul)" xfId="3850" xr:uid="{00000000-0005-0000-0000-0000D10F0000}"/>
    <cellStyle name="合計" xfId="3851" xr:uid="{00000000-0005-0000-0000-0000D20F0000}"/>
    <cellStyle name="壞" xfId="3855" xr:uid="{00000000-0005-0000-0000-0000D30F0000}"/>
    <cellStyle name="好" xfId="3857" xr:uid="{00000000-0005-0000-0000-0000D40F0000}"/>
    <cellStyle name="好_2) Export TVC_2009Budget_23Sep08" xfId="3858" xr:uid="{00000000-0005-0000-0000-0000D50F0000}"/>
    <cellStyle name="好_CME_anlysis_HongKong" xfId="3859" xr:uid="{00000000-0005-0000-0000-0000D60F0000}"/>
    <cellStyle name="好_Revise Budget Plan" xfId="3860" xr:uid="{00000000-0005-0000-0000-0000D70F0000}"/>
    <cellStyle name="好_Revise Budget Plan_CN_daily sale out" xfId="3861" xr:uid="{00000000-0005-0000-0000-0000D80F0000}"/>
    <cellStyle name="好_Revise Budget Plan_CN_daily sale out_ค่าใช้จ่าย (โรงงาน,ขาย,บริหาร) 06-05-2552" xfId="3862" xr:uid="{00000000-0005-0000-0000-0000D90F0000}"/>
    <cellStyle name="好_ค่าใช้จ่าย (โรงงาน,ขาย,บริหาร) 06-05-2552" xfId="3863" xr:uid="{00000000-0005-0000-0000-0000DA0F0000}"/>
    <cellStyle name="差" xfId="3865" xr:uid="{00000000-0005-0000-0000-0000DB0F0000}"/>
    <cellStyle name="差_6) Export 2009 BUDGET_nonGM 09Sep08" xfId="3866" xr:uid="{00000000-0005-0000-0000-0000DC0F0000}"/>
    <cellStyle name="差_6) Export 2009 BUDGET_nonGM 09Sep08_ค่าใช้จ่าย (โรงงาน,ขาย,บริหาร) 06-05-2552" xfId="3867" xr:uid="{00000000-0005-0000-0000-0000DD0F0000}"/>
    <cellStyle name="差_Non-GM Sale Volume 16-01-08" xfId="3868" xr:uid="{00000000-0005-0000-0000-0000DE0F0000}"/>
    <cellStyle name="差_ค่าใช้จ่าย (โรงงาน,ขาย,บริหาร) 06-05-2552" xfId="3869" xr:uid="{00000000-0005-0000-0000-0000DF0F0000}"/>
    <cellStyle name="已访问的超链接" xfId="3870" xr:uid="{00000000-0005-0000-0000-0000E00F0000}"/>
    <cellStyle name="常规_2008 Regional Budget WorkPapers-V7-9.4" xfId="3871" xr:uid="{00000000-0005-0000-0000-0000E10F0000}"/>
    <cellStyle name="强调文字颜色 1" xfId="3872" xr:uid="{00000000-0005-0000-0000-0000E20F0000}"/>
    <cellStyle name="强调文字颜色 2" xfId="3873" xr:uid="{00000000-0005-0000-0000-0000E30F0000}"/>
    <cellStyle name="强调文字颜色 3" xfId="3874" xr:uid="{00000000-0005-0000-0000-0000E40F0000}"/>
    <cellStyle name="强调文字颜色 4" xfId="3875" xr:uid="{00000000-0005-0000-0000-0000E50F0000}"/>
    <cellStyle name="强调文字颜色 5" xfId="3876" xr:uid="{00000000-0005-0000-0000-0000E60F0000}"/>
    <cellStyle name="强调文字颜色 6" xfId="3877" xr:uid="{00000000-0005-0000-0000-0000E70F0000}"/>
    <cellStyle name="标题" xfId="3878" xr:uid="{00000000-0005-0000-0000-0000E80F0000}"/>
    <cellStyle name="标题 1" xfId="3879" xr:uid="{00000000-0005-0000-0000-0000E90F0000}"/>
    <cellStyle name="标题 2" xfId="3880" xr:uid="{00000000-0005-0000-0000-0000EA0F0000}"/>
    <cellStyle name="标题 3" xfId="3881" xr:uid="{00000000-0005-0000-0000-0000EB0F0000}"/>
    <cellStyle name="标题 4" xfId="3882" xr:uid="{00000000-0005-0000-0000-0000EC0F0000}"/>
    <cellStyle name="标题_6) Export 2009 BUDGET_nonGM 09Sep08" xfId="3883" xr:uid="{00000000-0005-0000-0000-0000ED0F0000}"/>
    <cellStyle name="桁?切り_OCN Feature List Revised" xfId="3884" xr:uid="{00000000-0005-0000-0000-0000EE0F0000}"/>
    <cellStyle name="桁区切り [0.00]_494-239" xfId="3885" xr:uid="{00000000-0005-0000-0000-0000EF0F0000}"/>
    <cellStyle name="桁区切り_Data" xfId="3886" xr:uid="{00000000-0005-0000-0000-0000F00F0000}"/>
    <cellStyle name="检查单元格" xfId="3887" xr:uid="{00000000-0005-0000-0000-0000F10F0000}"/>
    <cellStyle name="標準_　'98用,11月 " xfId="3888" xr:uid="{00000000-0005-0000-0000-0000F20F0000}"/>
    <cellStyle name="標題" xfId="3889" xr:uid="{00000000-0005-0000-0000-0000F30F0000}"/>
    <cellStyle name="標題 1" xfId="3890" xr:uid="{00000000-0005-0000-0000-0000F40F0000}"/>
    <cellStyle name="標題 2" xfId="3891" xr:uid="{00000000-0005-0000-0000-0000F50F0000}"/>
    <cellStyle name="標題 3" xfId="3892" xr:uid="{00000000-0005-0000-0000-0000F60F0000}"/>
    <cellStyle name="標題 4" xfId="3893" xr:uid="{00000000-0005-0000-0000-0000F70F0000}"/>
    <cellStyle name="檢查儲存格" xfId="3894" xr:uid="{00000000-0005-0000-0000-0000F80F0000}"/>
    <cellStyle name="汇总" xfId="3895" xr:uid="{00000000-0005-0000-0000-0000F90F0000}"/>
    <cellStyle name="注释" xfId="3896" xr:uid="{00000000-0005-0000-0000-0000FA0F0000}"/>
    <cellStyle name="解释性文本" xfId="3897" xr:uid="{00000000-0005-0000-0000-0000FB0F0000}"/>
    <cellStyle name="計算方式" xfId="3898" xr:uid="{00000000-0005-0000-0000-0000FC0F0000}"/>
    <cellStyle name="說明文字" xfId="3899" xr:uid="{00000000-0005-0000-0000-0000FD0F0000}"/>
    <cellStyle name="警告文字" xfId="3900" xr:uid="{00000000-0005-0000-0000-0000FE0F0000}"/>
    <cellStyle name="警告文本" xfId="3901" xr:uid="{00000000-0005-0000-0000-0000FF0F0000}"/>
    <cellStyle name="计算" xfId="3902" xr:uid="{00000000-0005-0000-0000-000000100000}"/>
    <cellStyle name="貨幣_Business report_Jan 2004" xfId="3903" xr:uid="{00000000-0005-0000-0000-000001100000}"/>
    <cellStyle name="超链接_2007 Campus Recruitment Budget" xfId="3904" xr:uid="{00000000-0005-0000-0000-000002100000}"/>
    <cellStyle name="輔色1" xfId="3905" xr:uid="{00000000-0005-0000-0000-000003100000}"/>
    <cellStyle name="輔色2" xfId="3906" xr:uid="{00000000-0005-0000-0000-000004100000}"/>
    <cellStyle name="輔色3" xfId="3907" xr:uid="{00000000-0005-0000-0000-000005100000}"/>
    <cellStyle name="輔色4" xfId="3908" xr:uid="{00000000-0005-0000-0000-000006100000}"/>
    <cellStyle name="輔色5" xfId="3909" xr:uid="{00000000-0005-0000-0000-000007100000}"/>
    <cellStyle name="輔色6" xfId="3910" xr:uid="{00000000-0005-0000-0000-000008100000}"/>
    <cellStyle name="輸入" xfId="3911" xr:uid="{00000000-0005-0000-0000-000009100000}"/>
    <cellStyle name="輸出" xfId="3912" xr:uid="{00000000-0005-0000-0000-00000A100000}"/>
    <cellStyle name="输入" xfId="3913" xr:uid="{00000000-0005-0000-0000-00000B100000}"/>
    <cellStyle name="输出" xfId="3914" xr:uid="{00000000-0005-0000-0000-00000C100000}"/>
    <cellStyle name="适中" xfId="3915" xr:uid="{00000000-0005-0000-0000-00000D100000}"/>
    <cellStyle name="通貨 [0.00]_494-239" xfId="3916" xr:uid="{00000000-0005-0000-0000-00000E100000}"/>
    <cellStyle name="通貨_　'98用,11月 " xfId="3917" xr:uid="{00000000-0005-0000-0000-00000F100000}"/>
    <cellStyle name="連結的儲存格" xfId="3918" xr:uid="{00000000-0005-0000-0000-000010100000}"/>
    <cellStyle name="链接单元格" xfId="3919" xr:uid="{00000000-0005-0000-0000-000011100000}"/>
  </cellStyles>
  <dxfs count="3">
    <dxf>
      <fill>
        <patternFill>
          <bgColor theme="0" tint="-0.14996795556505021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9" defaultPivotStyle="PivotStyleLight16">
    <tableStyle name="Table Style 1" pivot="0" count="3" xr9:uid="{4D0299F0-CE53-4AD4-BA7C-C559985483CB}">
      <tableStyleElement type="wholeTable" dxfId="2"/>
      <tableStyleElement type="firstRowStripe" dxfId="1"/>
      <tableStyleElement type="secondRowStripe" dxfId="0"/>
    </tableStyle>
  </tableStyles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3"/>
  <sheetViews>
    <sheetView showGridLines="0" tabSelected="1" view="pageBreakPreview" zoomScale="85" zoomScaleNormal="85" zoomScaleSheetLayoutView="85" workbookViewId="0">
      <selection activeCell="E38" sqref="E38"/>
    </sheetView>
  </sheetViews>
  <sheetFormatPr defaultColWidth="10.88671875" defaultRowHeight="24" customHeight="1"/>
  <cols>
    <col min="1" max="1" width="46.88671875" style="46" customWidth="1"/>
    <col min="2" max="2" width="5.109375" style="46" customWidth="1"/>
    <col min="3" max="3" width="8.88671875" style="46" bestFit="1" customWidth="1"/>
    <col min="4" max="4" width="2.5546875" style="50" customWidth="1"/>
    <col min="5" max="5" width="16" style="50" customWidth="1"/>
    <col min="6" max="6" width="1.88671875" style="50" customWidth="1"/>
    <col min="7" max="7" width="16" style="50" customWidth="1"/>
    <col min="8" max="8" width="1.44140625" style="50" customWidth="1"/>
    <col min="9" max="9" width="12.5546875" style="50" bestFit="1" customWidth="1"/>
    <col min="10" max="10" width="12.88671875" style="50" bestFit="1" customWidth="1"/>
    <col min="11" max="11" width="12.109375" style="50" bestFit="1" customWidth="1"/>
    <col min="12" max="16384" width="10.88671875" style="50"/>
  </cols>
  <sheetData>
    <row r="1" spans="1:8" s="59" customFormat="1" ht="24" customHeight="1">
      <c r="A1" s="70" t="s">
        <v>0</v>
      </c>
      <c r="B1" s="70"/>
      <c r="C1" s="58"/>
      <c r="D1" s="63"/>
      <c r="F1" s="63"/>
      <c r="H1" s="58"/>
    </row>
    <row r="2" spans="1:8" s="59" customFormat="1" ht="24" customHeight="1">
      <c r="A2" s="71" t="s">
        <v>135</v>
      </c>
      <c r="B2" s="71"/>
      <c r="D2" s="63"/>
      <c r="E2" s="64"/>
      <c r="F2" s="63"/>
      <c r="G2" s="65"/>
    </row>
    <row r="3" spans="1:8" s="59" customFormat="1" ht="24" customHeight="1">
      <c r="A3" s="70" t="s">
        <v>107</v>
      </c>
      <c r="B3" s="70"/>
      <c r="C3" s="58"/>
      <c r="D3" s="63"/>
      <c r="E3" s="65"/>
      <c r="F3" s="63"/>
      <c r="G3" s="65"/>
    </row>
    <row r="4" spans="1:8" ht="24" customHeight="1">
      <c r="A4" s="58"/>
      <c r="B4" s="58"/>
      <c r="C4" s="58"/>
      <c r="D4" s="63"/>
      <c r="E4" s="63"/>
      <c r="F4" s="63"/>
      <c r="G4" s="66" t="s">
        <v>1</v>
      </c>
    </row>
    <row r="5" spans="1:8" ht="24" customHeight="1">
      <c r="C5" s="60" t="s">
        <v>2</v>
      </c>
      <c r="D5" s="72"/>
      <c r="E5" s="67" t="s">
        <v>108</v>
      </c>
      <c r="F5" s="68"/>
      <c r="G5" s="67" t="s">
        <v>113</v>
      </c>
    </row>
    <row r="6" spans="1:8" ht="24" customHeight="1">
      <c r="C6" s="60"/>
      <c r="D6" s="72"/>
      <c r="E6" s="44" t="s">
        <v>70</v>
      </c>
      <c r="F6" s="69"/>
      <c r="G6" s="44" t="s">
        <v>71</v>
      </c>
    </row>
    <row r="7" spans="1:8" ht="24" customHeight="1">
      <c r="C7" s="60"/>
      <c r="D7" s="72"/>
      <c r="E7" s="44" t="s">
        <v>72</v>
      </c>
      <c r="F7" s="69"/>
      <c r="G7" s="44"/>
    </row>
    <row r="8" spans="1:8" ht="24" customHeight="1">
      <c r="A8" s="45" t="s">
        <v>3</v>
      </c>
      <c r="B8" s="45"/>
    </row>
    <row r="9" spans="1:8" ht="24" customHeight="1">
      <c r="A9" s="45" t="s">
        <v>4</v>
      </c>
      <c r="B9" s="45"/>
      <c r="C9" s="61"/>
    </row>
    <row r="10" spans="1:8" ht="24" customHeight="1">
      <c r="A10" s="46" t="s">
        <v>5</v>
      </c>
      <c r="C10" s="61"/>
      <c r="E10" s="51">
        <v>82973675</v>
      </c>
      <c r="F10" s="51"/>
      <c r="G10" s="51">
        <v>118862064</v>
      </c>
    </row>
    <row r="11" spans="1:8" ht="24" customHeight="1">
      <c r="A11" s="47" t="s">
        <v>73</v>
      </c>
      <c r="C11" s="61">
        <v>3</v>
      </c>
      <c r="D11" s="76"/>
      <c r="E11" s="51">
        <v>211314886</v>
      </c>
      <c r="F11" s="77"/>
      <c r="G11" s="51">
        <v>214487604</v>
      </c>
    </row>
    <row r="12" spans="1:8" ht="24" customHeight="1">
      <c r="A12" s="48" t="s">
        <v>61</v>
      </c>
      <c r="B12" s="48"/>
      <c r="C12" s="61">
        <v>4</v>
      </c>
      <c r="E12" s="51">
        <v>103976979</v>
      </c>
      <c r="F12" s="51"/>
      <c r="G12" s="51">
        <v>78931949</v>
      </c>
    </row>
    <row r="13" spans="1:8" ht="24" customHeight="1">
      <c r="A13" s="47" t="s">
        <v>90</v>
      </c>
      <c r="C13" s="61"/>
      <c r="E13" s="51">
        <v>31915736</v>
      </c>
      <c r="F13" s="51"/>
      <c r="G13" s="51">
        <v>31603764</v>
      </c>
    </row>
    <row r="14" spans="1:8" ht="24" customHeight="1">
      <c r="A14" s="47" t="s">
        <v>6</v>
      </c>
      <c r="C14" s="61"/>
      <c r="E14" s="52">
        <v>8458680</v>
      </c>
      <c r="F14" s="51"/>
      <c r="G14" s="52">
        <v>4812890</v>
      </c>
    </row>
    <row r="15" spans="1:8" ht="24" customHeight="1">
      <c r="A15" s="49" t="s">
        <v>7</v>
      </c>
      <c r="B15" s="45"/>
      <c r="C15" s="61"/>
      <c r="E15" s="78">
        <f>SUM(E10:E14)</f>
        <v>438639956</v>
      </c>
      <c r="F15" s="51"/>
      <c r="G15" s="78">
        <f>SUM(G10:G14)</f>
        <v>448698271</v>
      </c>
    </row>
    <row r="16" spans="1:8" ht="24" customHeight="1">
      <c r="A16" s="49" t="s">
        <v>8</v>
      </c>
      <c r="B16" s="45"/>
      <c r="C16" s="61"/>
      <c r="E16" s="51" t="s">
        <v>115</v>
      </c>
      <c r="F16" s="51"/>
      <c r="G16" s="51" t="s">
        <v>115</v>
      </c>
    </row>
    <row r="17" spans="1:10" ht="24" customHeight="1">
      <c r="A17" s="47" t="s">
        <v>114</v>
      </c>
      <c r="B17" s="47"/>
      <c r="C17" s="61"/>
      <c r="E17" s="51">
        <v>6684000</v>
      </c>
      <c r="F17" s="51"/>
      <c r="G17" s="51">
        <v>6684000</v>
      </c>
    </row>
    <row r="18" spans="1:10" ht="24" customHeight="1">
      <c r="A18" s="47" t="s">
        <v>86</v>
      </c>
      <c r="B18" s="47"/>
      <c r="C18" s="61"/>
      <c r="E18" s="79">
        <v>129337</v>
      </c>
      <c r="F18" s="51"/>
      <c r="G18" s="79">
        <v>129337</v>
      </c>
    </row>
    <row r="19" spans="1:10" ht="24" customHeight="1">
      <c r="A19" s="47" t="s">
        <v>62</v>
      </c>
      <c r="B19" s="47"/>
      <c r="C19" s="61">
        <v>5</v>
      </c>
      <c r="E19" s="79">
        <v>217568731</v>
      </c>
      <c r="F19" s="51"/>
      <c r="G19" s="79">
        <v>226083559</v>
      </c>
    </row>
    <row r="20" spans="1:10" ht="24" customHeight="1">
      <c r="A20" s="47" t="s">
        <v>74</v>
      </c>
      <c r="C20" s="61"/>
      <c r="E20" s="51">
        <v>409029</v>
      </c>
      <c r="F20" s="51"/>
      <c r="G20" s="51">
        <v>204239</v>
      </c>
    </row>
    <row r="21" spans="1:10" ht="24" customHeight="1">
      <c r="A21" s="47" t="s">
        <v>75</v>
      </c>
      <c r="B21" s="45"/>
      <c r="C21" s="61"/>
      <c r="E21" s="52">
        <v>8228850</v>
      </c>
      <c r="F21" s="51"/>
      <c r="G21" s="52">
        <v>7607994</v>
      </c>
    </row>
    <row r="22" spans="1:10" ht="24" customHeight="1">
      <c r="A22" s="49" t="s">
        <v>9</v>
      </c>
      <c r="B22" s="45"/>
      <c r="C22" s="61"/>
      <c r="E22" s="51">
        <f>SUM(E17:E21)</f>
        <v>233019947</v>
      </c>
      <c r="F22" s="51"/>
      <c r="G22" s="51">
        <f>SUM(G17:G21)</f>
        <v>240709129</v>
      </c>
    </row>
    <row r="23" spans="1:10" ht="24" customHeight="1" thickBot="1">
      <c r="A23" s="49" t="s">
        <v>10</v>
      </c>
      <c r="E23" s="80">
        <f>SUM(E22,E15)</f>
        <v>671659903</v>
      </c>
      <c r="F23" s="51"/>
      <c r="G23" s="80">
        <f>SUM(G22,G15)</f>
        <v>689407400</v>
      </c>
    </row>
    <row r="24" spans="1:10" ht="24" customHeight="1" thickTop="1">
      <c r="A24" s="49"/>
    </row>
    <row r="25" spans="1:10" ht="24" customHeight="1">
      <c r="A25" s="46" t="s">
        <v>116</v>
      </c>
    </row>
    <row r="26" spans="1:10" s="59" customFormat="1" ht="24" customHeight="1">
      <c r="A26" s="70" t="s">
        <v>0</v>
      </c>
      <c r="B26" s="70"/>
      <c r="C26" s="58"/>
      <c r="D26" s="63"/>
      <c r="E26" s="63"/>
      <c r="F26" s="63"/>
      <c r="G26" s="63"/>
      <c r="J26" s="50"/>
    </row>
    <row r="27" spans="1:10" s="59" customFormat="1" ht="24" customHeight="1">
      <c r="A27" s="49" t="s">
        <v>136</v>
      </c>
      <c r="B27" s="49"/>
      <c r="C27" s="58"/>
      <c r="D27" s="63"/>
      <c r="E27" s="65"/>
      <c r="F27" s="63"/>
      <c r="G27" s="65"/>
      <c r="J27" s="50"/>
    </row>
    <row r="28" spans="1:10" s="59" customFormat="1" ht="24" customHeight="1">
      <c r="A28" s="70" t="s">
        <v>107</v>
      </c>
      <c r="B28" s="70"/>
      <c r="C28" s="58"/>
      <c r="D28" s="63"/>
      <c r="E28" s="65"/>
      <c r="F28" s="63"/>
      <c r="G28" s="65"/>
      <c r="J28" s="50"/>
    </row>
    <row r="29" spans="1:10" ht="24" customHeight="1">
      <c r="A29" s="58"/>
      <c r="B29" s="58"/>
      <c r="C29" s="58"/>
      <c r="D29" s="63"/>
      <c r="E29" s="63"/>
      <c r="F29" s="63"/>
      <c r="G29" s="66" t="s">
        <v>1</v>
      </c>
    </row>
    <row r="30" spans="1:10" ht="24" customHeight="1">
      <c r="C30" s="60" t="s">
        <v>2</v>
      </c>
      <c r="D30" s="72"/>
      <c r="E30" s="67" t="s">
        <v>108</v>
      </c>
      <c r="F30" s="68"/>
      <c r="G30" s="67" t="s">
        <v>113</v>
      </c>
    </row>
    <row r="31" spans="1:10" ht="24" customHeight="1">
      <c r="C31" s="60"/>
      <c r="D31" s="72"/>
      <c r="E31" s="44" t="s">
        <v>70</v>
      </c>
      <c r="F31" s="69"/>
      <c r="G31" s="44" t="s">
        <v>71</v>
      </c>
    </row>
    <row r="32" spans="1:10" ht="24" customHeight="1">
      <c r="C32" s="60"/>
      <c r="D32" s="72"/>
      <c r="E32" s="44" t="s">
        <v>72</v>
      </c>
      <c r="F32" s="69"/>
      <c r="G32" s="44"/>
    </row>
    <row r="33" spans="1:10" ht="24" customHeight="1">
      <c r="A33" s="45" t="s">
        <v>11</v>
      </c>
      <c r="B33" s="45"/>
    </row>
    <row r="34" spans="1:10" ht="24" customHeight="1">
      <c r="A34" s="45" t="s">
        <v>12</v>
      </c>
      <c r="B34" s="45"/>
    </row>
    <row r="35" spans="1:10" ht="24" customHeight="1">
      <c r="A35" s="48" t="s">
        <v>63</v>
      </c>
      <c r="B35" s="48"/>
      <c r="C35" s="61">
        <v>6</v>
      </c>
      <c r="E35" s="53">
        <v>223285929</v>
      </c>
      <c r="F35" s="53"/>
      <c r="G35" s="53">
        <v>203168640</v>
      </c>
    </row>
    <row r="36" spans="1:10" ht="24" customHeight="1">
      <c r="A36" s="48" t="s">
        <v>87</v>
      </c>
      <c r="B36" s="48"/>
      <c r="C36" s="61">
        <v>7</v>
      </c>
      <c r="E36" s="54">
        <v>2255324</v>
      </c>
      <c r="F36" s="53"/>
      <c r="G36" s="53">
        <v>2224648</v>
      </c>
    </row>
    <row r="37" spans="1:10" ht="24" customHeight="1">
      <c r="A37" s="48" t="s">
        <v>95</v>
      </c>
      <c r="B37" s="48"/>
      <c r="C37" s="61"/>
      <c r="E37" s="50">
        <v>6017566</v>
      </c>
      <c r="F37" s="53"/>
      <c r="G37" s="54">
        <v>16467379</v>
      </c>
    </row>
    <row r="38" spans="1:10" ht="24" customHeight="1">
      <c r="A38" s="46" t="s">
        <v>13</v>
      </c>
      <c r="C38" s="61"/>
      <c r="E38" s="54">
        <v>1338936</v>
      </c>
      <c r="F38" s="54"/>
      <c r="G38" s="54">
        <v>1717548</v>
      </c>
    </row>
    <row r="39" spans="1:10" ht="24" customHeight="1">
      <c r="A39" s="45" t="s">
        <v>14</v>
      </c>
      <c r="B39" s="45"/>
      <c r="C39" s="61"/>
      <c r="E39" s="81">
        <f>SUM(E35:E38)</f>
        <v>232897755</v>
      </c>
      <c r="F39" s="54"/>
      <c r="G39" s="81">
        <f>SUM(G35:G38)</f>
        <v>223578215</v>
      </c>
    </row>
    <row r="40" spans="1:10" ht="24" customHeight="1">
      <c r="A40" s="45" t="s">
        <v>15</v>
      </c>
      <c r="B40" s="45"/>
      <c r="C40" s="61"/>
      <c r="E40" s="54"/>
      <c r="F40" s="54"/>
      <c r="G40" s="54"/>
    </row>
    <row r="41" spans="1:10" ht="24" customHeight="1">
      <c r="A41" s="46" t="s">
        <v>88</v>
      </c>
      <c r="C41" s="61">
        <v>7</v>
      </c>
      <c r="E41" s="54">
        <v>7325926</v>
      </c>
      <c r="F41" s="54"/>
      <c r="G41" s="54">
        <v>8464563</v>
      </c>
    </row>
    <row r="42" spans="1:10" ht="24" customHeight="1">
      <c r="A42" s="46" t="s">
        <v>16</v>
      </c>
      <c r="C42" s="61"/>
      <c r="E42" s="54">
        <v>35292194</v>
      </c>
      <c r="F42" s="54"/>
      <c r="G42" s="54">
        <v>33916208</v>
      </c>
    </row>
    <row r="43" spans="1:10" ht="24" customHeight="1">
      <c r="A43" s="45" t="s">
        <v>17</v>
      </c>
      <c r="B43" s="45"/>
      <c r="C43" s="61"/>
      <c r="E43" s="81">
        <f>SUM(E41:E42)</f>
        <v>42618120</v>
      </c>
      <c r="F43" s="54"/>
      <c r="G43" s="81">
        <f>SUM(G41:G42)</f>
        <v>42380771</v>
      </c>
    </row>
    <row r="44" spans="1:10" ht="24" customHeight="1">
      <c r="A44" s="45" t="s">
        <v>18</v>
      </c>
      <c r="B44" s="45"/>
      <c r="E44" s="81">
        <f>SUM(E43,E39)</f>
        <v>275515875</v>
      </c>
      <c r="F44" s="54"/>
      <c r="G44" s="81">
        <f>SUM(G43,G39)</f>
        <v>265958986</v>
      </c>
    </row>
    <row r="45" spans="1:10" ht="24" customHeight="1">
      <c r="A45" s="45"/>
      <c r="B45" s="45"/>
      <c r="E45" s="54"/>
      <c r="F45" s="54"/>
      <c r="G45" s="54"/>
    </row>
    <row r="46" spans="1:10" ht="24" customHeight="1">
      <c r="A46" s="46" t="s">
        <v>116</v>
      </c>
    </row>
    <row r="47" spans="1:10" s="59" customFormat="1" ht="24" customHeight="1">
      <c r="A47" s="70" t="s">
        <v>0</v>
      </c>
      <c r="B47" s="70"/>
      <c r="C47" s="58"/>
      <c r="D47" s="63"/>
      <c r="E47" s="63"/>
      <c r="F47" s="63"/>
      <c r="G47" s="63"/>
      <c r="I47" s="50"/>
      <c r="J47" s="50"/>
    </row>
    <row r="48" spans="1:10" s="59" customFormat="1" ht="24" customHeight="1">
      <c r="A48" s="49" t="s">
        <v>136</v>
      </c>
      <c r="B48" s="49"/>
      <c r="C48" s="58"/>
      <c r="D48" s="63"/>
      <c r="E48" s="65"/>
      <c r="F48" s="63"/>
      <c r="G48" s="65"/>
      <c r="I48" s="50"/>
      <c r="J48" s="50"/>
    </row>
    <row r="49" spans="1:10" s="59" customFormat="1" ht="24" customHeight="1">
      <c r="A49" s="70" t="s">
        <v>107</v>
      </c>
      <c r="B49" s="70"/>
      <c r="C49" s="58"/>
      <c r="D49" s="63"/>
      <c r="E49" s="65"/>
      <c r="F49" s="63"/>
      <c r="G49" s="65"/>
      <c r="I49" s="50"/>
      <c r="J49" s="50"/>
    </row>
    <row r="50" spans="1:10" ht="24" customHeight="1">
      <c r="A50" s="58"/>
      <c r="B50" s="58"/>
      <c r="C50" s="58"/>
      <c r="D50" s="63"/>
      <c r="E50" s="63"/>
      <c r="F50" s="63"/>
      <c r="G50" s="66" t="s">
        <v>1</v>
      </c>
      <c r="I50" s="59"/>
      <c r="J50" s="59"/>
    </row>
    <row r="51" spans="1:10" ht="24" customHeight="1">
      <c r="C51" s="60"/>
      <c r="D51" s="72"/>
      <c r="E51" s="67" t="s">
        <v>108</v>
      </c>
      <c r="F51" s="68"/>
      <c r="G51" s="67" t="s">
        <v>113</v>
      </c>
      <c r="I51" s="59"/>
      <c r="J51" s="59"/>
    </row>
    <row r="52" spans="1:10" ht="24" customHeight="1">
      <c r="C52" s="60"/>
      <c r="D52" s="72"/>
      <c r="E52" s="44" t="s">
        <v>70</v>
      </c>
      <c r="F52" s="69"/>
      <c r="G52" s="44" t="s">
        <v>71</v>
      </c>
    </row>
    <row r="53" spans="1:10" ht="24" customHeight="1">
      <c r="C53" s="60"/>
      <c r="D53" s="72"/>
      <c r="E53" s="44" t="s">
        <v>72</v>
      </c>
      <c r="F53" s="69"/>
      <c r="G53" s="44"/>
    </row>
    <row r="54" spans="1:10" ht="24" customHeight="1">
      <c r="A54" s="45" t="s">
        <v>19</v>
      </c>
      <c r="B54" s="45"/>
      <c r="E54" s="55"/>
      <c r="F54" s="55"/>
      <c r="G54" s="55"/>
    </row>
    <row r="55" spans="1:10" ht="24" customHeight="1">
      <c r="A55" s="46" t="s">
        <v>20</v>
      </c>
      <c r="E55" s="55"/>
      <c r="F55" s="55"/>
      <c r="G55" s="55"/>
    </row>
    <row r="56" spans="1:10" ht="24" customHeight="1">
      <c r="A56" s="47" t="s">
        <v>21</v>
      </c>
      <c r="B56" s="47"/>
      <c r="C56" s="61"/>
      <c r="E56" s="55"/>
      <c r="F56" s="55"/>
      <c r="G56" s="55"/>
    </row>
    <row r="57" spans="1:10" ht="24" customHeight="1" thickBot="1">
      <c r="A57" s="47" t="s">
        <v>69</v>
      </c>
      <c r="B57" s="47"/>
      <c r="C57" s="61"/>
      <c r="E57" s="56">
        <v>121500000</v>
      </c>
      <c r="F57" s="51"/>
      <c r="G57" s="56">
        <v>121500000</v>
      </c>
    </row>
    <row r="58" spans="1:10" ht="24" customHeight="1" thickTop="1">
      <c r="A58" s="47" t="s">
        <v>22</v>
      </c>
      <c r="B58" s="47"/>
      <c r="C58" s="61"/>
      <c r="E58" s="51"/>
      <c r="F58" s="51"/>
      <c r="G58" s="51"/>
    </row>
    <row r="59" spans="1:10" ht="24" customHeight="1">
      <c r="A59" s="47" t="s">
        <v>69</v>
      </c>
      <c r="B59" s="47"/>
      <c r="E59" s="51">
        <f>CE!C17</f>
        <v>121500000</v>
      </c>
      <c r="F59" s="51"/>
      <c r="G59" s="51">
        <f>CE!C14</f>
        <v>121500000</v>
      </c>
    </row>
    <row r="60" spans="1:10" ht="24" customHeight="1">
      <c r="A60" s="46" t="s">
        <v>23</v>
      </c>
      <c r="E60" s="51">
        <f>CE!E17</f>
        <v>233350000</v>
      </c>
      <c r="F60" s="51"/>
      <c r="G60" s="51">
        <f>CE!E14</f>
        <v>233350000</v>
      </c>
    </row>
    <row r="61" spans="1:10" ht="24" customHeight="1">
      <c r="A61" s="47" t="s">
        <v>24</v>
      </c>
      <c r="B61" s="47"/>
      <c r="C61" s="61"/>
      <c r="F61" s="51"/>
    </row>
    <row r="62" spans="1:10" ht="24" customHeight="1">
      <c r="A62" s="47" t="s">
        <v>25</v>
      </c>
      <c r="B62" s="47"/>
      <c r="C62" s="61"/>
      <c r="E62" s="51">
        <f>CE!G17</f>
        <v>12150000</v>
      </c>
      <c r="F62" s="51"/>
      <c r="G62" s="51">
        <f>CE!G14</f>
        <v>12150000</v>
      </c>
    </row>
    <row r="63" spans="1:10" ht="24" customHeight="1">
      <c r="A63" s="47" t="s">
        <v>26</v>
      </c>
      <c r="B63" s="47"/>
      <c r="C63" s="61"/>
      <c r="E63" s="52">
        <f>CE!I17</f>
        <v>29144028</v>
      </c>
      <c r="F63" s="51"/>
      <c r="G63" s="52">
        <f>CE!I14</f>
        <v>56448414</v>
      </c>
    </row>
    <row r="64" spans="1:10" ht="24" customHeight="1">
      <c r="A64" s="49" t="s">
        <v>27</v>
      </c>
      <c r="B64" s="49"/>
      <c r="E64" s="52">
        <f>SUM(E59:E63)</f>
        <v>396144028</v>
      </c>
      <c r="F64" s="51"/>
      <c r="G64" s="52">
        <f>SUM(G59:G63)</f>
        <v>423448414</v>
      </c>
    </row>
    <row r="65" spans="1:7" ht="24" customHeight="1" thickBot="1">
      <c r="A65" s="45" t="s">
        <v>28</v>
      </c>
      <c r="B65" s="45"/>
      <c r="E65" s="56">
        <f>E64+E44</f>
        <v>671659903</v>
      </c>
      <c r="F65" s="51"/>
      <c r="G65" s="56">
        <f>G64+G44</f>
        <v>689407400</v>
      </c>
    </row>
    <row r="66" spans="1:7" ht="24" customHeight="1" thickTop="1">
      <c r="C66" s="62"/>
      <c r="E66" s="82">
        <f>E65-E23</f>
        <v>0</v>
      </c>
      <c r="F66" s="57"/>
      <c r="G66" s="51">
        <f>G65-G23</f>
        <v>0</v>
      </c>
    </row>
    <row r="67" spans="1:7" ht="24" customHeight="1">
      <c r="A67" s="46" t="s">
        <v>116</v>
      </c>
      <c r="C67" s="62"/>
    </row>
    <row r="68" spans="1:7" ht="24" customHeight="1">
      <c r="C68" s="62"/>
    </row>
    <row r="69" spans="1:7" ht="24" customHeight="1">
      <c r="C69" s="62"/>
    </row>
    <row r="70" spans="1:7" ht="24" customHeight="1">
      <c r="A70" s="73"/>
      <c r="C70" s="62"/>
    </row>
    <row r="71" spans="1:7" ht="24" customHeight="1">
      <c r="C71" s="62"/>
    </row>
    <row r="72" spans="1:7" ht="24" customHeight="1">
      <c r="B72" s="46" t="s">
        <v>29</v>
      </c>
      <c r="C72" s="50"/>
    </row>
    <row r="73" spans="1:7" ht="24" customHeight="1">
      <c r="A73" s="73"/>
      <c r="C73" s="62"/>
    </row>
  </sheetData>
  <printOptions horizontalCentered="1"/>
  <pageMargins left="0.74" right="0.3" top="0.78700000000000003" bottom="0.118110236220472" header="0.31496062992126" footer="0.31496062992126"/>
  <pageSetup paperSize="9" scale="95" fitToHeight="6" orientation="portrait" r:id="rId1"/>
  <rowBreaks count="2" manualBreakCount="2">
    <brk id="25" max="6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2"/>
  <sheetViews>
    <sheetView showGridLines="0" view="pageBreakPreview" zoomScale="96" zoomScaleNormal="70" zoomScaleSheetLayoutView="96" workbookViewId="0">
      <selection activeCell="D62" sqref="D62"/>
    </sheetView>
  </sheetViews>
  <sheetFormatPr defaultColWidth="10.5546875" defaultRowHeight="24" customHeight="1"/>
  <cols>
    <col min="1" max="1" width="49.109375" style="11" customWidth="1"/>
    <col min="2" max="2" width="10.44140625" style="11" customWidth="1"/>
    <col min="3" max="3" width="1.5546875" style="10" customWidth="1"/>
    <col min="4" max="4" width="15.109375" style="10" customWidth="1"/>
    <col min="5" max="5" width="1.44140625" style="10" customWidth="1"/>
    <col min="6" max="6" width="15.109375" style="10" customWidth="1"/>
    <col min="7" max="7" width="12" style="10" bestFit="1" customWidth="1"/>
    <col min="8" max="8" width="13.88671875" style="10" customWidth="1"/>
    <col min="9" max="16384" width="10.5546875" style="10"/>
  </cols>
  <sheetData>
    <row r="1" spans="1:6" s="24" customFormat="1" ht="24" customHeight="1">
      <c r="D1" s="25"/>
      <c r="E1" s="25"/>
      <c r="F1" s="9" t="s">
        <v>30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31</v>
      </c>
      <c r="B3" s="5"/>
      <c r="C3" s="6"/>
      <c r="D3" s="6"/>
      <c r="E3" s="6"/>
      <c r="F3" s="6"/>
    </row>
    <row r="4" spans="1:6" s="7" customFormat="1" ht="24" customHeight="1">
      <c r="A4" s="4" t="s">
        <v>112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1</v>
      </c>
    </row>
    <row r="6" spans="1:6" ht="24" customHeight="1">
      <c r="B6" s="60" t="s">
        <v>2</v>
      </c>
      <c r="C6" s="13"/>
      <c r="D6" s="12">
        <v>2567</v>
      </c>
      <c r="E6" s="26"/>
      <c r="F6" s="12">
        <v>2566</v>
      </c>
    </row>
    <row r="7" spans="1:6" ht="24" customHeight="1">
      <c r="A7" s="3" t="s">
        <v>32</v>
      </c>
      <c r="B7" s="12"/>
      <c r="C7" s="13"/>
      <c r="D7" s="12"/>
      <c r="E7" s="26"/>
      <c r="F7" s="14"/>
    </row>
    <row r="8" spans="1:6" ht="24" customHeight="1">
      <c r="A8" s="3" t="s">
        <v>33</v>
      </c>
    </row>
    <row r="9" spans="1:6" ht="24" customHeight="1">
      <c r="A9" s="16" t="s">
        <v>81</v>
      </c>
      <c r="B9" s="15"/>
      <c r="D9" s="20">
        <v>215945302</v>
      </c>
      <c r="E9" s="20"/>
      <c r="F9" s="20">
        <v>195322706</v>
      </c>
    </row>
    <row r="10" spans="1:6" ht="24" customHeight="1">
      <c r="A10" s="16" t="s">
        <v>34</v>
      </c>
      <c r="B10" s="15"/>
      <c r="D10" s="20">
        <v>2612423</v>
      </c>
      <c r="E10" s="20"/>
      <c r="F10" s="20">
        <v>2297607</v>
      </c>
    </row>
    <row r="11" spans="1:6" ht="24" customHeight="1">
      <c r="A11" s="3" t="s">
        <v>35</v>
      </c>
      <c r="D11" s="21">
        <f>SUM(D9:D10)</f>
        <v>218557725</v>
      </c>
      <c r="E11" s="20"/>
      <c r="F11" s="21">
        <f>SUM(F9:F10)</f>
        <v>197620313</v>
      </c>
    </row>
    <row r="12" spans="1:6" ht="24" customHeight="1">
      <c r="A12" s="3" t="s">
        <v>36</v>
      </c>
      <c r="D12" s="20"/>
      <c r="E12" s="20"/>
      <c r="F12" s="20"/>
    </row>
    <row r="13" spans="1:6" ht="24" customHeight="1">
      <c r="A13" s="16" t="s">
        <v>76</v>
      </c>
      <c r="D13" s="20">
        <v>193469527</v>
      </c>
      <c r="E13" s="20"/>
      <c r="F13" s="20">
        <v>168378847</v>
      </c>
    </row>
    <row r="14" spans="1:6" ht="24" customHeight="1">
      <c r="A14" s="16" t="s">
        <v>82</v>
      </c>
      <c r="B14" s="15"/>
      <c r="D14" s="20">
        <v>4474499</v>
      </c>
      <c r="E14" s="20"/>
      <c r="F14" s="20">
        <v>5167547</v>
      </c>
    </row>
    <row r="15" spans="1:6" ht="24" customHeight="1">
      <c r="A15" s="16" t="s">
        <v>37</v>
      </c>
      <c r="B15" s="15"/>
      <c r="D15" s="20">
        <v>20402466</v>
      </c>
      <c r="E15" s="20"/>
      <c r="F15" s="20">
        <v>19002072</v>
      </c>
    </row>
    <row r="16" spans="1:6" ht="24" customHeight="1">
      <c r="A16" s="3" t="s">
        <v>38</v>
      </c>
      <c r="D16" s="21">
        <f>SUM(D13:D15)</f>
        <v>218346492</v>
      </c>
      <c r="E16" s="20"/>
      <c r="F16" s="21">
        <f>SUM(F13:F15)</f>
        <v>192548466</v>
      </c>
    </row>
    <row r="17" spans="1:6" ht="24" customHeight="1">
      <c r="A17" s="3" t="s">
        <v>118</v>
      </c>
      <c r="D17" s="20">
        <f>D11-D16</f>
        <v>211233</v>
      </c>
      <c r="E17" s="20"/>
      <c r="F17" s="20">
        <f>F11-F16</f>
        <v>5071847</v>
      </c>
    </row>
    <row r="18" spans="1:6" ht="24" customHeight="1">
      <c r="A18" s="11" t="s">
        <v>91</v>
      </c>
      <c r="D18" s="22">
        <v>-55899</v>
      </c>
      <c r="E18" s="20"/>
      <c r="F18" s="22">
        <v>-50501</v>
      </c>
    </row>
    <row r="19" spans="1:6" ht="24" customHeight="1">
      <c r="A19" s="18" t="s">
        <v>119</v>
      </c>
      <c r="D19" s="27">
        <f>SUM(D17:D18)</f>
        <v>155334</v>
      </c>
      <c r="E19" s="20"/>
      <c r="F19" s="27">
        <f>SUM(F17:F18)</f>
        <v>5021346</v>
      </c>
    </row>
    <row r="20" spans="1:6" ht="24" customHeight="1">
      <c r="A20" s="16" t="s">
        <v>122</v>
      </c>
      <c r="B20" s="15">
        <v>8</v>
      </c>
      <c r="D20" s="22">
        <v>-444513</v>
      </c>
      <c r="E20" s="20"/>
      <c r="F20" s="22">
        <v>526170</v>
      </c>
    </row>
    <row r="21" spans="1:6" ht="24" customHeight="1">
      <c r="A21" s="3" t="s">
        <v>96</v>
      </c>
      <c r="B21" s="74"/>
      <c r="D21" s="22">
        <f>SUM(D19:D20)</f>
        <v>-289179</v>
      </c>
      <c r="E21" s="20"/>
      <c r="F21" s="22">
        <f>SUM(F19:F20)</f>
        <v>5547516</v>
      </c>
    </row>
    <row r="22" spans="1:6" ht="24" customHeight="1">
      <c r="A22" s="3"/>
      <c r="B22" s="74"/>
      <c r="D22" s="20"/>
      <c r="E22" s="20"/>
      <c r="F22" s="20"/>
    </row>
    <row r="23" spans="1:6" ht="24" customHeight="1">
      <c r="A23" s="3" t="s">
        <v>78</v>
      </c>
      <c r="D23" s="22">
        <v>0</v>
      </c>
      <c r="E23" s="20"/>
      <c r="F23" s="22">
        <v>0</v>
      </c>
    </row>
    <row r="24" spans="1:6" ht="24" customHeight="1">
      <c r="A24" s="3"/>
      <c r="D24" s="20"/>
      <c r="E24" s="20"/>
      <c r="F24" s="20"/>
    </row>
    <row r="25" spans="1:6" ht="24" customHeight="1" thickBot="1">
      <c r="A25" s="3" t="s">
        <v>79</v>
      </c>
      <c r="D25" s="28">
        <f>SUM(D21:D23)</f>
        <v>-289179</v>
      </c>
      <c r="E25" s="20"/>
      <c r="F25" s="28">
        <f>SUM(F21:F23)</f>
        <v>5547516</v>
      </c>
    </row>
    <row r="26" spans="1:6" ht="24" customHeight="1" thickTop="1">
      <c r="D26" s="20"/>
      <c r="E26" s="20"/>
      <c r="F26" s="20"/>
    </row>
    <row r="27" spans="1:6" ht="24" customHeight="1">
      <c r="A27" s="3" t="s">
        <v>97</v>
      </c>
      <c r="B27" s="15"/>
    </row>
    <row r="28" spans="1:6" ht="24" customHeight="1" thickBot="1">
      <c r="A28" s="11" t="s">
        <v>98</v>
      </c>
      <c r="D28" s="83">
        <f>D25/121500000</f>
        <v>-2.3800740740740739E-3</v>
      </c>
      <c r="E28" s="30"/>
      <c r="F28" s="84">
        <f>F25/121500000</f>
        <v>4.565856790123457E-2</v>
      </c>
    </row>
    <row r="29" spans="1:6" ht="24" customHeight="1" thickTop="1">
      <c r="D29" s="19"/>
      <c r="E29" s="19"/>
      <c r="F29" s="19"/>
    </row>
    <row r="30" spans="1:6" ht="24" customHeight="1">
      <c r="A30" s="11" t="s">
        <v>116</v>
      </c>
      <c r="B30" s="14"/>
      <c r="D30" s="23"/>
      <c r="E30" s="23"/>
      <c r="F30" s="23"/>
    </row>
    <row r="31" spans="1:6" ht="24" customHeight="1">
      <c r="B31" s="14"/>
      <c r="D31" s="23"/>
      <c r="E31" s="23"/>
      <c r="F31" s="23"/>
    </row>
    <row r="32" spans="1:6" s="24" customFormat="1" ht="24" customHeight="1">
      <c r="D32" s="25"/>
      <c r="E32" s="25"/>
      <c r="F32" s="9" t="s">
        <v>30</v>
      </c>
    </row>
    <row r="33" spans="1:6" s="7" customFormat="1" ht="24" customHeight="1">
      <c r="A33" s="4" t="s">
        <v>0</v>
      </c>
      <c r="B33" s="5"/>
      <c r="C33" s="6"/>
      <c r="D33" s="6"/>
      <c r="E33" s="6"/>
      <c r="F33" s="6"/>
    </row>
    <row r="34" spans="1:6" s="7" customFormat="1" ht="24" customHeight="1">
      <c r="A34" s="18" t="s">
        <v>31</v>
      </c>
      <c r="B34" s="5"/>
      <c r="C34" s="6"/>
      <c r="D34" s="6"/>
      <c r="E34" s="6"/>
      <c r="F34" s="6"/>
    </row>
    <row r="35" spans="1:6" s="7" customFormat="1" ht="24" customHeight="1">
      <c r="A35" s="4" t="s">
        <v>109</v>
      </c>
      <c r="B35" s="5"/>
      <c r="C35" s="6"/>
      <c r="D35" s="6"/>
      <c r="E35" s="6"/>
      <c r="F35" s="6"/>
    </row>
    <row r="36" spans="1:6" s="7" customFormat="1" ht="24" customHeight="1">
      <c r="B36" s="5"/>
      <c r="C36" s="6"/>
      <c r="D36" s="8"/>
      <c r="E36" s="6"/>
      <c r="F36" s="9" t="s">
        <v>1</v>
      </c>
    </row>
    <row r="37" spans="1:6" ht="24" customHeight="1">
      <c r="B37" s="60" t="s">
        <v>2</v>
      </c>
      <c r="C37" s="13"/>
      <c r="D37" s="12">
        <v>2567</v>
      </c>
      <c r="E37" s="26"/>
      <c r="F37" s="12">
        <v>2566</v>
      </c>
    </row>
    <row r="38" spans="1:6" ht="24" customHeight="1">
      <c r="A38" s="3" t="s">
        <v>32</v>
      </c>
      <c r="B38" s="12"/>
      <c r="C38" s="13"/>
      <c r="D38" s="12"/>
      <c r="E38" s="26"/>
      <c r="F38" s="14"/>
    </row>
    <row r="39" spans="1:6" ht="24" customHeight="1">
      <c r="A39" s="3" t="s">
        <v>33</v>
      </c>
    </row>
    <row r="40" spans="1:6" ht="24" customHeight="1">
      <c r="A40" s="16" t="s">
        <v>81</v>
      </c>
      <c r="B40" s="15"/>
      <c r="D40" s="20">
        <v>427593136</v>
      </c>
      <c r="E40" s="20"/>
      <c r="F40" s="20">
        <v>370324666</v>
      </c>
    </row>
    <row r="41" spans="1:6" ht="24" customHeight="1">
      <c r="A41" s="16" t="s">
        <v>34</v>
      </c>
      <c r="B41" s="15"/>
      <c r="D41" s="20">
        <v>5520999</v>
      </c>
      <c r="E41" s="20"/>
      <c r="F41" s="20">
        <v>3437924</v>
      </c>
    </row>
    <row r="42" spans="1:6" ht="24" customHeight="1">
      <c r="A42" s="3" t="s">
        <v>35</v>
      </c>
      <c r="D42" s="21">
        <f>SUM(D40:D41)</f>
        <v>433114135</v>
      </c>
      <c r="E42" s="20"/>
      <c r="F42" s="21">
        <f>SUM(F40:F41)</f>
        <v>373762590</v>
      </c>
    </row>
    <row r="43" spans="1:6" ht="24" customHeight="1">
      <c r="A43" s="3" t="s">
        <v>36</v>
      </c>
      <c r="D43" s="20"/>
      <c r="E43" s="20"/>
      <c r="F43" s="20"/>
    </row>
    <row r="44" spans="1:6" ht="24" customHeight="1">
      <c r="A44" s="16" t="s">
        <v>76</v>
      </c>
      <c r="D44" s="20">
        <v>376730527</v>
      </c>
      <c r="E44" s="20"/>
      <c r="F44" s="20">
        <v>320259580</v>
      </c>
    </row>
    <row r="45" spans="1:6" ht="24" customHeight="1">
      <c r="A45" s="16" t="s">
        <v>82</v>
      </c>
      <c r="B45" s="15"/>
      <c r="D45" s="20">
        <v>9606540</v>
      </c>
      <c r="E45" s="20"/>
      <c r="F45" s="20">
        <v>10069876</v>
      </c>
    </row>
    <row r="46" spans="1:6" ht="24" customHeight="1">
      <c r="A46" s="16" t="s">
        <v>37</v>
      </c>
      <c r="B46" s="15"/>
      <c r="D46" s="20">
        <v>44212261</v>
      </c>
      <c r="E46" s="20"/>
      <c r="F46" s="20">
        <v>39275197</v>
      </c>
    </row>
    <row r="47" spans="1:6" ht="24" customHeight="1">
      <c r="A47" s="3" t="s">
        <v>38</v>
      </c>
      <c r="D47" s="21">
        <f>SUM(D44:D46)</f>
        <v>430549328</v>
      </c>
      <c r="E47" s="20"/>
      <c r="F47" s="21">
        <f>SUM(F44:F46)</f>
        <v>369604653</v>
      </c>
    </row>
    <row r="48" spans="1:6" ht="24" customHeight="1">
      <c r="A48" s="3" t="s">
        <v>118</v>
      </c>
      <c r="D48" s="20">
        <f>D42-D47</f>
        <v>2564807</v>
      </c>
      <c r="E48" s="20"/>
      <c r="F48" s="20">
        <f>F42-F47</f>
        <v>4157937</v>
      </c>
    </row>
    <row r="49" spans="1:6" ht="24" customHeight="1">
      <c r="A49" s="11" t="s">
        <v>91</v>
      </c>
      <c r="D49" s="22">
        <v>-115049</v>
      </c>
      <c r="E49" s="20"/>
      <c r="F49" s="22">
        <v>-104925</v>
      </c>
    </row>
    <row r="50" spans="1:6" ht="24" customHeight="1">
      <c r="A50" s="18" t="s">
        <v>128</v>
      </c>
      <c r="D50" s="27">
        <f>SUM(D48:D49)</f>
        <v>2449758</v>
      </c>
      <c r="E50" s="20"/>
      <c r="F50" s="27">
        <f>SUM(F48:F49)</f>
        <v>4053012</v>
      </c>
    </row>
    <row r="51" spans="1:6" ht="24" customHeight="1">
      <c r="A51" s="16" t="s">
        <v>104</v>
      </c>
      <c r="B51" s="15">
        <v>8</v>
      </c>
      <c r="D51" s="22">
        <v>620856</v>
      </c>
      <c r="E51" s="20"/>
      <c r="F51" s="22">
        <v>1141794</v>
      </c>
    </row>
    <row r="52" spans="1:6" ht="24" customHeight="1">
      <c r="A52" s="3" t="s">
        <v>120</v>
      </c>
      <c r="B52" s="74"/>
      <c r="D52" s="22">
        <f>SUM(D50:D51)</f>
        <v>3070614</v>
      </c>
      <c r="E52" s="20"/>
      <c r="F52" s="22">
        <f>SUM(F50:F51)</f>
        <v>5194806</v>
      </c>
    </row>
    <row r="53" spans="1:6" ht="24" customHeight="1">
      <c r="A53" s="3"/>
      <c r="B53" s="74"/>
      <c r="D53" s="20"/>
      <c r="E53" s="20"/>
      <c r="F53" s="20"/>
    </row>
    <row r="54" spans="1:6" ht="24" customHeight="1">
      <c r="A54" s="3" t="s">
        <v>78</v>
      </c>
      <c r="D54" s="22">
        <v>0</v>
      </c>
      <c r="E54" s="20"/>
      <c r="F54" s="22">
        <v>0</v>
      </c>
    </row>
    <row r="55" spans="1:6" ht="24" customHeight="1">
      <c r="A55" s="3"/>
      <c r="D55" s="20"/>
      <c r="E55" s="20"/>
      <c r="F55" s="20"/>
    </row>
    <row r="56" spans="1:6" ht="24" customHeight="1" thickBot="1">
      <c r="A56" s="3" t="s">
        <v>79</v>
      </c>
      <c r="D56" s="28">
        <f>SUM(D52:D54)</f>
        <v>3070614</v>
      </c>
      <c r="E56" s="20"/>
      <c r="F56" s="28">
        <f>SUM(F52:F54)</f>
        <v>5194806</v>
      </c>
    </row>
    <row r="57" spans="1:6" ht="24" customHeight="1" thickTop="1">
      <c r="D57" s="20"/>
      <c r="E57" s="20"/>
      <c r="F57" s="20"/>
    </row>
    <row r="58" spans="1:6" ht="24" customHeight="1">
      <c r="A58" s="3" t="s">
        <v>127</v>
      </c>
      <c r="B58" s="15"/>
    </row>
    <row r="59" spans="1:6" ht="24" customHeight="1" thickBot="1">
      <c r="A59" s="11" t="s">
        <v>121</v>
      </c>
      <c r="D59" s="83">
        <f>D56/121500000</f>
        <v>2.5272543209876545E-2</v>
      </c>
      <c r="E59" s="85"/>
      <c r="F59" s="83">
        <f>F56/121500000</f>
        <v>4.2755604938271602E-2</v>
      </c>
    </row>
    <row r="60" spans="1:6" ht="24" customHeight="1" thickTop="1">
      <c r="D60" s="19"/>
      <c r="E60" s="19"/>
      <c r="F60" s="19"/>
    </row>
    <row r="61" spans="1:6" ht="24" customHeight="1">
      <c r="A61" s="11" t="s">
        <v>116</v>
      </c>
      <c r="B61" s="14"/>
      <c r="D61" s="23"/>
      <c r="E61" s="23"/>
      <c r="F61" s="23"/>
    </row>
    <row r="62" spans="1:6" ht="24" customHeight="1">
      <c r="B62" s="14"/>
      <c r="D62" s="23"/>
      <c r="E62" s="23"/>
      <c r="F62" s="23"/>
    </row>
  </sheetData>
  <printOptions horizontalCentered="1"/>
  <pageMargins left="0.78740157480314965" right="0.39370078740157483" top="0.78740157480314965" bottom="0.19685039370078741" header="0.31496062992125984" footer="0.31496062992125984"/>
  <pageSetup paperSize="9" scale="95" fitToHeight="6" orientation="portrait" r:id="rId1"/>
  <rowBreaks count="1" manualBreakCount="1">
    <brk id="3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9"/>
  <sheetViews>
    <sheetView showGridLines="0" view="pageBreakPreview" zoomScale="83" zoomScaleNormal="64" zoomScaleSheetLayoutView="83" workbookViewId="0">
      <selection activeCell="A13" sqref="A13"/>
    </sheetView>
  </sheetViews>
  <sheetFormatPr defaultColWidth="9.109375" defaultRowHeight="24" customHeight="1"/>
  <cols>
    <col min="1" max="1" width="27.109375" style="33" customWidth="1"/>
    <col min="2" max="2" width="8" style="1" customWidth="1"/>
    <col min="3" max="3" width="15.88671875" style="1" customWidth="1"/>
    <col min="4" max="4" width="1.5546875" style="1" customWidth="1"/>
    <col min="5" max="5" width="15.88671875" style="1" customWidth="1"/>
    <col min="6" max="6" width="1.5546875" style="1" customWidth="1"/>
    <col min="7" max="7" width="15.88671875" style="1" customWidth="1"/>
    <col min="8" max="8" width="1.5546875" style="1" customWidth="1"/>
    <col min="9" max="9" width="15.88671875" style="1" customWidth="1"/>
    <col min="10" max="10" width="1.5546875" style="1" customWidth="1"/>
    <col min="11" max="11" width="15.88671875" style="1" customWidth="1"/>
    <col min="12" max="12" width="1.5546875" style="1" customWidth="1"/>
    <col min="13" max="13" width="13.5546875" style="1" customWidth="1"/>
    <col min="14" max="16384" width="9.109375" style="1"/>
  </cols>
  <sheetData>
    <row r="1" spans="1:11" ht="24" customHeight="1">
      <c r="K1" s="34" t="s">
        <v>52</v>
      </c>
    </row>
    <row r="2" spans="1:11" ht="24" customHeight="1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24" customHeight="1">
      <c r="A3" s="87" t="s">
        <v>137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24" customHeight="1">
      <c r="A4" s="87" t="s">
        <v>109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ht="24" customHeight="1">
      <c r="A5" s="88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s="2" customFormat="1" ht="24" customHeight="1">
      <c r="A6" s="35"/>
      <c r="C6" s="2" t="s">
        <v>89</v>
      </c>
      <c r="G6" s="89" t="s">
        <v>24</v>
      </c>
      <c r="H6" s="89"/>
      <c r="I6" s="89"/>
    </row>
    <row r="7" spans="1:11" s="2" customFormat="1" ht="24" customHeight="1">
      <c r="A7" s="35"/>
      <c r="C7" s="2" t="s">
        <v>58</v>
      </c>
      <c r="E7" s="2" t="s">
        <v>53</v>
      </c>
      <c r="G7" s="2" t="s">
        <v>54</v>
      </c>
    </row>
    <row r="8" spans="1:11" s="2" customFormat="1" ht="24" customHeight="1">
      <c r="A8" s="35"/>
      <c r="C8" s="36" t="s">
        <v>59</v>
      </c>
      <c r="E8" s="36" t="s">
        <v>60</v>
      </c>
      <c r="G8" s="36" t="s">
        <v>55</v>
      </c>
      <c r="I8" s="36" t="s">
        <v>56</v>
      </c>
      <c r="K8" s="36" t="s">
        <v>57</v>
      </c>
    </row>
    <row r="9" spans="1:11" s="2" customFormat="1" ht="24" customHeight="1">
      <c r="A9" s="35"/>
    </row>
    <row r="10" spans="1:11" ht="24" customHeight="1">
      <c r="A10" s="37" t="s">
        <v>102</v>
      </c>
      <c r="C10" s="38">
        <v>121500000</v>
      </c>
      <c r="D10" s="38"/>
      <c r="E10" s="38">
        <v>233350000</v>
      </c>
      <c r="F10" s="38"/>
      <c r="G10" s="38">
        <v>12150000</v>
      </c>
      <c r="H10" s="38"/>
      <c r="I10" s="38">
        <v>40424370</v>
      </c>
      <c r="J10" s="38"/>
      <c r="K10" s="38">
        <f>SUM(C10:I10)</f>
        <v>407424370</v>
      </c>
    </row>
    <row r="11" spans="1:11" ht="24" customHeight="1">
      <c r="A11" s="39" t="s">
        <v>79</v>
      </c>
      <c r="C11" s="40">
        <v>0</v>
      </c>
      <c r="D11" s="38"/>
      <c r="E11" s="40">
        <v>0</v>
      </c>
      <c r="F11" s="38"/>
      <c r="G11" s="40">
        <v>0</v>
      </c>
      <c r="H11" s="38"/>
      <c r="I11" s="40">
        <f>PL!F52</f>
        <v>5194806</v>
      </c>
      <c r="J11" s="38"/>
      <c r="K11" s="38">
        <f>SUM(C11:I11)</f>
        <v>5194806</v>
      </c>
    </row>
    <row r="12" spans="1:11" ht="24" customHeight="1" thickBot="1">
      <c r="A12" s="37" t="s">
        <v>103</v>
      </c>
      <c r="C12" s="41">
        <f>SUM(C10,C11:C11)</f>
        <v>121500000</v>
      </c>
      <c r="D12" s="38"/>
      <c r="E12" s="41">
        <f>SUM(E10,E11:E11)</f>
        <v>233350000</v>
      </c>
      <c r="F12" s="38"/>
      <c r="G12" s="41">
        <f>SUM(G10,G11:G11)</f>
        <v>12150000</v>
      </c>
      <c r="H12" s="38"/>
      <c r="I12" s="41">
        <f>SUM(I10,I11:I11)</f>
        <v>45619176</v>
      </c>
      <c r="J12" s="38"/>
      <c r="K12" s="41">
        <f>SUM(K10,K11:K11)</f>
        <v>412619176</v>
      </c>
    </row>
    <row r="13" spans="1:11" ht="24" customHeight="1" thickTop="1">
      <c r="A13" s="39"/>
      <c r="C13" s="42"/>
      <c r="D13" s="42"/>
      <c r="E13" s="42"/>
      <c r="F13" s="42"/>
      <c r="G13" s="42"/>
      <c r="H13" s="42"/>
      <c r="I13" s="42"/>
      <c r="J13" s="42"/>
      <c r="K13" s="42"/>
    </row>
    <row r="14" spans="1:11" ht="24" customHeight="1">
      <c r="A14" s="37" t="s">
        <v>110</v>
      </c>
      <c r="C14" s="38">
        <v>121500000</v>
      </c>
      <c r="D14" s="38"/>
      <c r="E14" s="38">
        <v>233350000</v>
      </c>
      <c r="F14" s="38"/>
      <c r="G14" s="38">
        <v>12150000</v>
      </c>
      <c r="H14" s="38"/>
      <c r="I14" s="38">
        <v>56448414</v>
      </c>
      <c r="J14" s="38"/>
      <c r="K14" s="38">
        <f>SUM(C14:I14)</f>
        <v>423448414</v>
      </c>
    </row>
    <row r="15" spans="1:11" ht="24" customHeight="1">
      <c r="A15" s="39" t="s">
        <v>79</v>
      </c>
      <c r="C15" s="40">
        <v>0</v>
      </c>
      <c r="D15" s="38"/>
      <c r="E15" s="40">
        <v>0</v>
      </c>
      <c r="F15" s="38"/>
      <c r="G15" s="40">
        <v>0</v>
      </c>
      <c r="H15" s="38"/>
      <c r="I15" s="40">
        <f>PL!D52</f>
        <v>3070614</v>
      </c>
      <c r="J15" s="38"/>
      <c r="K15" s="38">
        <f>SUM(C15:I15)</f>
        <v>3070614</v>
      </c>
    </row>
    <row r="16" spans="1:11" ht="24" customHeight="1">
      <c r="A16" s="39" t="s">
        <v>117</v>
      </c>
      <c r="C16" s="40">
        <v>0</v>
      </c>
      <c r="D16" s="38"/>
      <c r="E16" s="40">
        <v>0</v>
      </c>
      <c r="F16" s="38"/>
      <c r="G16" s="40">
        <v>0</v>
      </c>
      <c r="H16" s="38"/>
      <c r="I16" s="40">
        <v>-30375000</v>
      </c>
      <c r="J16" s="38"/>
      <c r="K16" s="38">
        <f>SUM(C16:I16)</f>
        <v>-30375000</v>
      </c>
    </row>
    <row r="17" spans="1:12" ht="24" customHeight="1" thickBot="1">
      <c r="A17" s="37" t="s">
        <v>111</v>
      </c>
      <c r="C17" s="41">
        <f>SUM(C14,C15:C16)</f>
        <v>121500000</v>
      </c>
      <c r="D17" s="38"/>
      <c r="E17" s="41">
        <f>SUM(E14,E15:E16)</f>
        <v>233350000</v>
      </c>
      <c r="F17" s="38"/>
      <c r="G17" s="41">
        <f>SUM(G14,G15:G16)</f>
        <v>12150000</v>
      </c>
      <c r="H17" s="38"/>
      <c r="I17" s="41">
        <f>SUM(I14,I15:I16)</f>
        <v>29144028</v>
      </c>
      <c r="J17" s="38"/>
      <c r="K17" s="41">
        <f>SUM(K14,K15:K16)</f>
        <v>396144028</v>
      </c>
    </row>
    <row r="18" spans="1:12" ht="24" customHeight="1" thickTop="1">
      <c r="A18" s="39"/>
      <c r="C18" s="42"/>
      <c r="D18" s="42"/>
      <c r="E18" s="42"/>
      <c r="F18" s="42"/>
      <c r="G18" s="42"/>
      <c r="H18" s="42"/>
      <c r="I18" s="42"/>
      <c r="J18" s="43"/>
      <c r="K18" s="42">
        <f>SUM(K17-BS!E64)</f>
        <v>0</v>
      </c>
      <c r="L18" s="32"/>
    </row>
    <row r="19" spans="1:12" ht="24" customHeight="1">
      <c r="A19" s="33" t="s">
        <v>116</v>
      </c>
    </row>
  </sheetData>
  <mergeCells count="5">
    <mergeCell ref="A2:K2"/>
    <mergeCell ref="A3:K3"/>
    <mergeCell ref="A4:K4"/>
    <mergeCell ref="A5:K5"/>
    <mergeCell ref="G6:I6"/>
  </mergeCells>
  <printOptions horizontalCentered="1"/>
  <pageMargins left="0.82" right="0.39370078740157499" top="0.78700000000000003" bottom="0.31496062992126" header="0.31496062992126" footer="0.31496062992126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1"/>
  <sheetViews>
    <sheetView showGridLines="0" view="pageBreakPreview" zoomScale="89" zoomScaleNormal="85" zoomScaleSheetLayoutView="89" workbookViewId="0">
      <selection activeCell="B59" sqref="B59"/>
    </sheetView>
  </sheetViews>
  <sheetFormatPr defaultColWidth="10.5546875" defaultRowHeight="24" customHeight="1"/>
  <cols>
    <col min="1" max="1" width="57.109375" style="11" customWidth="1"/>
    <col min="2" max="2" width="6.88671875" style="11" customWidth="1"/>
    <col min="3" max="3" width="1.5546875" style="10" customWidth="1"/>
    <col min="4" max="4" width="16.109375" style="10" customWidth="1"/>
    <col min="5" max="5" width="1.44140625" style="10" customWidth="1"/>
    <col min="6" max="6" width="15.88671875" style="10" customWidth="1"/>
    <col min="7" max="16384" width="10.5546875" style="10"/>
  </cols>
  <sheetData>
    <row r="1" spans="1:6" s="7" customFormat="1" ht="24" customHeight="1">
      <c r="B1" s="5"/>
      <c r="C1" s="6"/>
      <c r="D1" s="6"/>
      <c r="E1" s="6"/>
      <c r="F1" s="9" t="s">
        <v>30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39</v>
      </c>
      <c r="B3" s="5"/>
      <c r="C3" s="6"/>
      <c r="D3" s="6"/>
      <c r="E3" s="6"/>
      <c r="F3" s="6"/>
    </row>
    <row r="4" spans="1:6" s="7" customFormat="1" ht="24" customHeight="1">
      <c r="A4" s="4" t="s">
        <v>109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1</v>
      </c>
    </row>
    <row r="6" spans="1:6" ht="24" customHeight="1">
      <c r="B6" s="12"/>
      <c r="C6" s="13"/>
      <c r="D6" s="12">
        <v>2567</v>
      </c>
      <c r="E6" s="26"/>
      <c r="F6" s="12">
        <v>2566</v>
      </c>
    </row>
    <row r="7" spans="1:6" ht="24" customHeight="1">
      <c r="A7" s="3" t="s">
        <v>142</v>
      </c>
      <c r="B7" s="29"/>
      <c r="D7" s="19"/>
      <c r="E7" s="19"/>
      <c r="F7" s="19"/>
    </row>
    <row r="8" spans="1:6" ht="24" customHeight="1">
      <c r="A8" s="11" t="s">
        <v>129</v>
      </c>
      <c r="B8" s="29"/>
      <c r="D8" s="20">
        <f>PL!D50</f>
        <v>2449758</v>
      </c>
      <c r="E8" s="20"/>
      <c r="F8" s="20">
        <f>PL!F50</f>
        <v>4053012</v>
      </c>
    </row>
    <row r="9" spans="1:6" ht="24" customHeight="1">
      <c r="A9" s="11" t="s">
        <v>130</v>
      </c>
      <c r="B9" s="29"/>
      <c r="D9" s="20"/>
      <c r="E9" s="20"/>
      <c r="F9" s="20"/>
    </row>
    <row r="10" spans="1:6" ht="24" customHeight="1">
      <c r="A10" s="11" t="s">
        <v>40</v>
      </c>
      <c r="B10" s="29"/>
      <c r="D10" s="20"/>
      <c r="E10" s="20"/>
      <c r="F10" s="20"/>
    </row>
    <row r="11" spans="1:6" ht="24" customHeight="1">
      <c r="A11" s="16" t="s">
        <v>41</v>
      </c>
      <c r="B11" s="29"/>
      <c r="D11" s="20">
        <v>10447511</v>
      </c>
      <c r="E11" s="20"/>
      <c r="F11" s="20">
        <v>9512228</v>
      </c>
    </row>
    <row r="12" spans="1:6" ht="24" customHeight="1">
      <c r="A12" s="16" t="s">
        <v>99</v>
      </c>
      <c r="B12" s="29"/>
      <c r="D12" s="20">
        <v>966372</v>
      </c>
      <c r="E12" s="20"/>
      <c r="F12" s="20">
        <v>-481503</v>
      </c>
    </row>
    <row r="13" spans="1:6" ht="24" customHeight="1">
      <c r="A13" s="16" t="s">
        <v>124</v>
      </c>
      <c r="B13" s="29"/>
      <c r="D13" s="20">
        <v>-1156146</v>
      </c>
      <c r="E13" s="20"/>
      <c r="F13" s="20">
        <v>2953977</v>
      </c>
    </row>
    <row r="14" spans="1:6" ht="24" customHeight="1">
      <c r="A14" s="16" t="s">
        <v>106</v>
      </c>
      <c r="B14" s="29"/>
      <c r="D14" s="20">
        <v>0</v>
      </c>
      <c r="E14" s="20"/>
      <c r="F14" s="20">
        <v>2323</v>
      </c>
    </row>
    <row r="15" spans="1:6" ht="24" customHeight="1">
      <c r="A15" s="11" t="s">
        <v>42</v>
      </c>
      <c r="B15" s="29"/>
      <c r="D15" s="20">
        <v>2075809</v>
      </c>
      <c r="E15" s="20"/>
      <c r="F15" s="20">
        <v>3001143</v>
      </c>
    </row>
    <row r="16" spans="1:6" ht="24" customHeight="1">
      <c r="A16" s="11" t="s">
        <v>125</v>
      </c>
      <c r="B16" s="29"/>
      <c r="D16" s="20">
        <v>80422</v>
      </c>
      <c r="E16" s="20"/>
      <c r="F16" s="20">
        <v>-942940</v>
      </c>
    </row>
    <row r="17" spans="1:7" ht="24" customHeight="1">
      <c r="A17" s="11" t="s">
        <v>43</v>
      </c>
      <c r="B17" s="29"/>
      <c r="D17" s="20">
        <v>-647600</v>
      </c>
      <c r="E17" s="20"/>
      <c r="F17" s="20">
        <v>-180433</v>
      </c>
    </row>
    <row r="18" spans="1:7" ht="24" customHeight="1">
      <c r="A18" s="11" t="s">
        <v>94</v>
      </c>
      <c r="B18" s="29"/>
      <c r="D18" s="22">
        <v>115049</v>
      </c>
      <c r="E18" s="20"/>
      <c r="F18" s="22">
        <v>104925</v>
      </c>
    </row>
    <row r="19" spans="1:7" ht="24" customHeight="1">
      <c r="A19" s="11" t="s">
        <v>131</v>
      </c>
      <c r="B19" s="29"/>
      <c r="D19" s="20"/>
      <c r="E19" s="20"/>
      <c r="F19" s="20"/>
    </row>
    <row r="20" spans="1:7" ht="24" customHeight="1">
      <c r="A20" s="11" t="s">
        <v>132</v>
      </c>
      <c r="B20" s="29"/>
      <c r="D20" s="20">
        <f>SUM(D8:D18)</f>
        <v>14331175</v>
      </c>
      <c r="E20" s="20"/>
      <c r="F20" s="20">
        <f>SUM(F8:F18)</f>
        <v>18022732</v>
      </c>
    </row>
    <row r="21" spans="1:7" ht="24" customHeight="1">
      <c r="A21" s="11" t="s">
        <v>80</v>
      </c>
      <c r="B21" s="29"/>
      <c r="D21" s="20"/>
      <c r="E21" s="20"/>
      <c r="F21" s="20"/>
    </row>
    <row r="22" spans="1:7" ht="24" customHeight="1">
      <c r="A22" s="11" t="s">
        <v>64</v>
      </c>
      <c r="B22" s="29"/>
      <c r="D22" s="20">
        <v>2377056</v>
      </c>
      <c r="E22" s="20"/>
      <c r="F22" s="20">
        <v>-13372395.68</v>
      </c>
    </row>
    <row r="23" spans="1:7" ht="24" customHeight="1">
      <c r="A23" s="11" t="s">
        <v>44</v>
      </c>
      <c r="B23" s="29"/>
      <c r="D23" s="20">
        <v>-23888884</v>
      </c>
      <c r="E23" s="20"/>
      <c r="F23" s="20">
        <v>-1334526</v>
      </c>
    </row>
    <row r="24" spans="1:7" ht="24" customHeight="1">
      <c r="A24" s="16" t="s">
        <v>45</v>
      </c>
      <c r="B24" s="29"/>
      <c r="D24" s="20">
        <v>-3639621</v>
      </c>
      <c r="E24" s="20"/>
      <c r="F24" s="20">
        <v>-145984</v>
      </c>
    </row>
    <row r="25" spans="1:7" ht="24" customHeight="1">
      <c r="A25" s="11" t="s">
        <v>46</v>
      </c>
      <c r="B25" s="29"/>
      <c r="D25" s="20"/>
      <c r="E25" s="20"/>
      <c r="F25" s="20"/>
    </row>
    <row r="26" spans="1:7" ht="24" customHeight="1">
      <c r="A26" s="16" t="s">
        <v>65</v>
      </c>
      <c r="B26" s="29"/>
      <c r="D26" s="20">
        <v>20024386</v>
      </c>
      <c r="E26" s="20"/>
      <c r="F26" s="20">
        <v>6044780</v>
      </c>
    </row>
    <row r="27" spans="1:7" ht="24" customHeight="1">
      <c r="A27" s="16" t="s">
        <v>100</v>
      </c>
      <c r="B27" s="29"/>
      <c r="D27" s="20">
        <v>-10778010</v>
      </c>
      <c r="E27" s="20"/>
      <c r="F27" s="20">
        <v>-499366</v>
      </c>
    </row>
    <row r="28" spans="1:7" ht="24" customHeight="1">
      <c r="A28" s="16" t="s">
        <v>47</v>
      </c>
      <c r="B28" s="29"/>
      <c r="D28" s="20">
        <v>-378612</v>
      </c>
      <c r="E28" s="20"/>
      <c r="F28" s="20">
        <v>-146646</v>
      </c>
    </row>
    <row r="29" spans="1:7" ht="24" customHeight="1">
      <c r="A29" s="16" t="s">
        <v>84</v>
      </c>
      <c r="B29" s="29"/>
      <c r="D29" s="22">
        <v>-699823</v>
      </c>
      <c r="E29" s="20"/>
      <c r="F29" s="22">
        <v>-1226931</v>
      </c>
    </row>
    <row r="30" spans="1:7" ht="24" customHeight="1">
      <c r="A30" s="16" t="s">
        <v>138</v>
      </c>
      <c r="B30" s="29"/>
      <c r="D30" s="20">
        <f>SUM(D19:E29)</f>
        <v>-2652333</v>
      </c>
      <c r="E30" s="20"/>
      <c r="F30" s="20">
        <f>SUM(F19:G29)</f>
        <v>7341663.3200000003</v>
      </c>
    </row>
    <row r="31" spans="1:7" ht="24" customHeight="1">
      <c r="A31" s="16" t="s">
        <v>92</v>
      </c>
      <c r="B31" s="29"/>
      <c r="D31" s="20">
        <v>-115049</v>
      </c>
      <c r="E31" s="20"/>
      <c r="F31" s="20">
        <v>-104925</v>
      </c>
    </row>
    <row r="32" spans="1:7" ht="24" customHeight="1">
      <c r="A32" s="16" t="s">
        <v>66</v>
      </c>
      <c r="B32" s="29"/>
      <c r="D32" s="22">
        <v>-6169</v>
      </c>
      <c r="E32" s="20"/>
      <c r="F32" s="22">
        <v>-912</v>
      </c>
      <c r="G32" s="75"/>
    </row>
    <row r="33" spans="1:6" ht="24" customHeight="1">
      <c r="A33" s="18" t="s">
        <v>126</v>
      </c>
      <c r="B33" s="29"/>
      <c r="D33" s="22">
        <f>SUM(D30:D32)</f>
        <v>-2773551</v>
      </c>
      <c r="E33" s="20"/>
      <c r="F33" s="22">
        <f>SUM(F30:F32)</f>
        <v>7235826.3200000003</v>
      </c>
    </row>
    <row r="34" spans="1:6" ht="24" customHeight="1">
      <c r="B34" s="29"/>
      <c r="D34" s="23"/>
      <c r="E34" s="23"/>
      <c r="F34" s="23"/>
    </row>
    <row r="35" spans="1:6" ht="24" customHeight="1">
      <c r="A35" s="17" t="s">
        <v>116</v>
      </c>
      <c r="B35" s="29"/>
    </row>
    <row r="36" spans="1:6" s="24" customFormat="1" ht="24" customHeight="1">
      <c r="D36" s="25"/>
      <c r="E36" s="25"/>
      <c r="F36" s="9" t="s">
        <v>30</v>
      </c>
    </row>
    <row r="37" spans="1:6" s="7" customFormat="1" ht="24" customHeight="1">
      <c r="A37" s="4" t="s">
        <v>0</v>
      </c>
      <c r="B37" s="5"/>
      <c r="C37" s="6"/>
      <c r="D37" s="6"/>
      <c r="E37" s="6"/>
      <c r="F37" s="6"/>
    </row>
    <row r="38" spans="1:6" s="7" customFormat="1" ht="24" customHeight="1">
      <c r="A38" s="18" t="s">
        <v>48</v>
      </c>
      <c r="B38" s="5"/>
      <c r="C38" s="6"/>
      <c r="D38" s="6"/>
      <c r="E38" s="6"/>
      <c r="F38" s="6"/>
    </row>
    <row r="39" spans="1:6" s="7" customFormat="1" ht="24" customHeight="1">
      <c r="A39" s="4" t="s">
        <v>109</v>
      </c>
      <c r="B39" s="5"/>
      <c r="C39" s="6"/>
      <c r="D39" s="6"/>
      <c r="E39" s="6"/>
      <c r="F39" s="6"/>
    </row>
    <row r="40" spans="1:6" s="7" customFormat="1" ht="24" customHeight="1">
      <c r="B40" s="5"/>
      <c r="C40" s="6"/>
      <c r="D40" s="8"/>
      <c r="E40" s="6"/>
      <c r="F40" s="9" t="s">
        <v>1</v>
      </c>
    </row>
    <row r="41" spans="1:6" ht="24" customHeight="1">
      <c r="B41" s="12"/>
      <c r="C41" s="13"/>
      <c r="D41" s="12">
        <v>2567</v>
      </c>
      <c r="E41" s="26"/>
      <c r="F41" s="12">
        <v>2566</v>
      </c>
    </row>
    <row r="42" spans="1:6" ht="24" customHeight="1">
      <c r="A42" s="3" t="s">
        <v>139</v>
      </c>
      <c r="B42" s="29"/>
      <c r="D42" s="23"/>
      <c r="E42" s="23"/>
      <c r="F42" s="23"/>
    </row>
    <row r="43" spans="1:6" ht="24" customHeight="1">
      <c r="A43" s="11" t="s">
        <v>123</v>
      </c>
      <c r="B43" s="29"/>
      <c r="D43" s="23">
        <v>-311972</v>
      </c>
      <c r="E43" s="23"/>
      <c r="F43" s="23">
        <v>0</v>
      </c>
    </row>
    <row r="44" spans="1:6" ht="24" customHeight="1">
      <c r="A44" s="11" t="s">
        <v>133</v>
      </c>
      <c r="B44" s="29"/>
      <c r="D44" s="20">
        <f>-1925605-D45</f>
        <v>-1678105</v>
      </c>
      <c r="E44" s="20"/>
      <c r="F44" s="20">
        <f>-2373589-F45</f>
        <v>-2344589</v>
      </c>
    </row>
    <row r="45" spans="1:6" ht="24" customHeight="1">
      <c r="A45" s="11" t="s">
        <v>140</v>
      </c>
      <c r="B45" s="29"/>
      <c r="D45" s="20">
        <v>-247500</v>
      </c>
      <c r="E45" s="20"/>
      <c r="F45" s="20">
        <v>-29000</v>
      </c>
    </row>
    <row r="46" spans="1:6" ht="24" customHeight="1">
      <c r="A46" s="11" t="s">
        <v>77</v>
      </c>
      <c r="B46" s="29"/>
      <c r="D46" s="20">
        <v>0</v>
      </c>
      <c r="E46" s="20"/>
      <c r="F46" s="20">
        <v>24449</v>
      </c>
    </row>
    <row r="47" spans="1:6" ht="24" customHeight="1">
      <c r="A47" s="11" t="s">
        <v>85</v>
      </c>
      <c r="B47" s="29"/>
      <c r="D47" s="20">
        <v>605700</v>
      </c>
      <c r="E47" s="20"/>
      <c r="F47" s="20">
        <v>106507.68</v>
      </c>
    </row>
    <row r="48" spans="1:6" ht="24" customHeight="1">
      <c r="A48" s="3" t="s">
        <v>83</v>
      </c>
      <c r="B48" s="29"/>
      <c r="D48" s="21">
        <f>SUM(D43:D47)</f>
        <v>-1631877</v>
      </c>
      <c r="E48" s="20"/>
      <c r="F48" s="21">
        <f>SUM(F43:F47)</f>
        <v>-2242632.3199999998</v>
      </c>
    </row>
    <row r="49" spans="1:6" ht="24" customHeight="1">
      <c r="A49" s="3" t="s">
        <v>141</v>
      </c>
      <c r="B49" s="29"/>
      <c r="D49" s="20"/>
      <c r="E49" s="20"/>
      <c r="F49" s="20"/>
    </row>
    <row r="50" spans="1:6" ht="24" customHeight="1">
      <c r="A50" s="11" t="s">
        <v>134</v>
      </c>
      <c r="B50" s="29"/>
      <c r="D50" s="20">
        <v>-1107961</v>
      </c>
      <c r="E50" s="20"/>
      <c r="F50" s="20">
        <v>-509774</v>
      </c>
    </row>
    <row r="51" spans="1:6" ht="24" customHeight="1">
      <c r="A51" s="11" t="s">
        <v>101</v>
      </c>
      <c r="B51" s="29"/>
      <c r="D51" s="20">
        <v>-30375000</v>
      </c>
      <c r="E51" s="20"/>
      <c r="F51" s="20">
        <v>0</v>
      </c>
    </row>
    <row r="52" spans="1:6" ht="24" customHeight="1">
      <c r="A52" s="3" t="s">
        <v>49</v>
      </c>
      <c r="B52" s="29"/>
      <c r="D52" s="21">
        <f>SUM(D50:D51)</f>
        <v>-31482961</v>
      </c>
      <c r="E52" s="20"/>
      <c r="F52" s="21">
        <f>SUM(F50:F51)</f>
        <v>-509774</v>
      </c>
    </row>
    <row r="53" spans="1:6" ht="24" customHeight="1">
      <c r="A53" s="3" t="s">
        <v>105</v>
      </c>
      <c r="B53" s="29"/>
      <c r="D53" s="20">
        <f>SUM(D33,D48,D52)</f>
        <v>-35888389</v>
      </c>
      <c r="E53" s="20"/>
      <c r="F53" s="20">
        <v>4483420</v>
      </c>
    </row>
    <row r="54" spans="1:6" ht="24" customHeight="1">
      <c r="A54" s="18" t="s">
        <v>50</v>
      </c>
      <c r="B54" s="29"/>
      <c r="D54" s="22">
        <f>BS!G10</f>
        <v>118862064</v>
      </c>
      <c r="E54" s="20"/>
      <c r="F54" s="22">
        <v>91168148</v>
      </c>
    </row>
    <row r="55" spans="1:6" ht="24" customHeight="1" thickBot="1">
      <c r="A55" s="4" t="s">
        <v>51</v>
      </c>
      <c r="B55" s="29"/>
      <c r="D55" s="28">
        <f>SUM(D53:D54)</f>
        <v>82973675</v>
      </c>
      <c r="E55" s="20"/>
      <c r="F55" s="28">
        <f>SUM(F53:F54)</f>
        <v>95651568</v>
      </c>
    </row>
    <row r="56" spans="1:6" ht="24" customHeight="1" thickTop="1">
      <c r="A56" s="4"/>
      <c r="B56" s="29"/>
      <c r="D56" s="31">
        <f>D55-BS!E10</f>
        <v>0</v>
      </c>
      <c r="E56" s="20"/>
      <c r="F56" s="31"/>
    </row>
    <row r="57" spans="1:6" ht="24" customHeight="1">
      <c r="A57" s="18" t="s">
        <v>67</v>
      </c>
      <c r="B57" s="29"/>
      <c r="D57" s="20"/>
      <c r="E57" s="20"/>
      <c r="F57" s="20"/>
    </row>
    <row r="58" spans="1:6" ht="24" customHeight="1">
      <c r="A58" s="16" t="s">
        <v>68</v>
      </c>
      <c r="B58" s="29"/>
      <c r="D58" s="20"/>
      <c r="E58" s="20"/>
      <c r="F58" s="20"/>
    </row>
    <row r="59" spans="1:6" ht="24" customHeight="1">
      <c r="A59" s="16" t="s">
        <v>93</v>
      </c>
      <c r="B59" s="29"/>
      <c r="D59" s="20">
        <v>211868</v>
      </c>
      <c r="E59" s="20"/>
      <c r="F59" s="20">
        <v>1092448</v>
      </c>
    </row>
    <row r="60" spans="1:6" ht="24" customHeight="1">
      <c r="A60" s="16"/>
      <c r="B60" s="29"/>
      <c r="D60" s="20"/>
      <c r="E60" s="20"/>
      <c r="F60" s="20"/>
    </row>
    <row r="61" spans="1:6" ht="24" customHeight="1">
      <c r="A61" s="17" t="s">
        <v>116</v>
      </c>
      <c r="B61" s="29"/>
    </row>
  </sheetData>
  <printOptions horizontalCentered="1"/>
  <pageMargins left="0.78740157480314965" right="0.39370078740157483" top="0.78740157480314965" bottom="0.19685039370078741" header="0.31496062992125984" footer="0.31496062992125984"/>
  <pageSetup paperSize="9" scale="90" fitToHeight="6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 </vt:lpstr>
      <vt:lpstr>BS!Print_Area</vt:lpstr>
      <vt:lpstr>CE!Print_Area</vt:lpstr>
      <vt:lpstr>'CF '!Print_Area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Patsita Jiangwongkaweesin</cp:lastModifiedBy>
  <cp:lastPrinted>2024-07-23T07:50:44Z</cp:lastPrinted>
  <dcterms:created xsi:type="dcterms:W3CDTF">2011-05-02T09:09:37Z</dcterms:created>
  <dcterms:modified xsi:type="dcterms:W3CDTF">2024-08-08T07:47:29Z</dcterms:modified>
</cp:coreProperties>
</file>