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5\Q1'2025\SET\"/>
    </mc:Choice>
  </mc:AlternateContent>
  <xr:revisionPtr revIDLastSave="0" documentId="13_ncr:1_{2305BC9C-EA00-46C7-A375-E33614D8A5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S" sheetId="9" r:id="rId1"/>
    <sheet name="PL" sheetId="4" r:id="rId2"/>
    <sheet name="CE" sheetId="2" r:id="rId3"/>
    <sheet name="CF" sheetId="8" r:id="rId4"/>
  </sheets>
  <definedNames>
    <definedName name="_xlnm.Print_Area" localSheetId="0">BS!$A$1:$G$74</definedName>
    <definedName name="_xlnm.Print_Area" localSheetId="2">CE!$A$1:$J$20</definedName>
    <definedName name="_xlnm.Print_Area" localSheetId="3">CF!$A$1:$G$57</definedName>
    <definedName name="_xlnm.Print_Area" localSheetId="1">PL!$A$1:$G$31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G45" i="8"/>
  <c r="E45" i="8"/>
  <c r="J14" i="2"/>
  <c r="J11" i="2"/>
  <c r="H11" i="2"/>
  <c r="G66" i="9"/>
  <c r="G67" i="9" s="1"/>
  <c r="G65" i="9"/>
  <c r="E63" i="9"/>
  <c r="E61" i="9"/>
  <c r="E60" i="9"/>
  <c r="G45" i="9"/>
  <c r="G44" i="9"/>
  <c r="G40" i="9"/>
  <c r="E44" i="9"/>
  <c r="E45" i="9" s="1"/>
  <c r="E40" i="9"/>
  <c r="G23" i="9"/>
  <c r="G22" i="9"/>
  <c r="G15" i="9"/>
  <c r="E22" i="9"/>
  <c r="E15" i="9"/>
  <c r="E23" i="9" l="1"/>
  <c r="G48" i="8" l="1"/>
  <c r="G16" i="4"/>
  <c r="G11" i="4"/>
  <c r="G17" i="4" s="1"/>
  <c r="G19" i="4" s="1"/>
  <c r="G21" i="4" s="1"/>
  <c r="G25" i="4" s="1"/>
  <c r="G28" i="4" s="1"/>
  <c r="E50" i="8" l="1"/>
  <c r="E48" i="8" l="1"/>
  <c r="G8" i="8" l="1"/>
  <c r="G19" i="8" s="1"/>
  <c r="G29" i="8" s="1"/>
  <c r="E11" i="4"/>
  <c r="E16" i="4"/>
  <c r="G32" i="8" l="1"/>
  <c r="G49" i="8" s="1"/>
  <c r="G51" i="8" s="1"/>
  <c r="E17" i="4"/>
  <c r="E19" i="4" s="1"/>
  <c r="E8" i="8" s="1"/>
  <c r="E19" i="8" l="1"/>
  <c r="E29" i="8" s="1"/>
  <c r="E32" i="8" s="1"/>
  <c r="E21" i="4"/>
  <c r="E25" i="4" s="1"/>
  <c r="E28" i="4" s="1"/>
  <c r="B16" i="2"/>
  <c r="H15" i="2" l="1"/>
  <c r="J15" i="2" s="1"/>
  <c r="E49" i="8" l="1"/>
  <c r="J12" i="2"/>
  <c r="E51" i="8" l="1"/>
  <c r="E52" i="8" s="1"/>
  <c r="H12" i="2"/>
  <c r="B12" i="2" l="1"/>
  <c r="D16" i="2" l="1"/>
  <c r="F16" i="2"/>
  <c r="J16" i="2" l="1"/>
  <c r="F12" i="2"/>
  <c r="D12" i="2"/>
  <c r="H16" i="2" l="1"/>
  <c r="E64" i="9" s="1"/>
  <c r="E65" i="9" l="1"/>
  <c r="E66" i="9" s="1"/>
  <c r="E67" i="9" s="1"/>
  <c r="J17" i="2" l="1"/>
</calcChain>
</file>

<file path=xl/sharedStrings.xml><?xml version="1.0" encoding="utf-8"?>
<sst xmlns="http://schemas.openxmlformats.org/spreadsheetml/2006/main" count="174" uniqueCount="131">
  <si>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</si>
  <si>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</si>
  <si>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</si>
  <si>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</si>
  <si>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</si>
  <si>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</si>
  <si>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</si>
  <si>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</si>
  <si>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</si>
  <si>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</si>
  <si>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</si>
  <si>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</si>
  <si>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</si>
  <si>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</si>
  <si>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</si>
  <si>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</si>
  <si>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</si>
  <si>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</si>
  <si>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</si>
  <si>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</si>
  <si>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</si>
  <si>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</si>
  <si>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</si>
  <si>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</si>
  <si>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</si>
  <si>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</si>
  <si>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</si>
  <si>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</si>
  <si>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</si>
  <si>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</si>
  <si>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</si>
  <si>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</si>
  <si>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</si>
  <si>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</si>
  <si>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</si>
  <si>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</si>
  <si>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</si>
  <si>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</si>
  <si>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</si>
  <si>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</si>
  <si>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</si>
  <si>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</si>
  <si>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</si>
  <si>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</si>
  <si>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</si>
  <si>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</si>
  <si>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</si>
  <si>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</si>
  <si>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</si>
  <si>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</si>
  <si>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</si>
  <si>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</si>
  <si>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</si>
  <si>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</si>
  <si>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operating activities</t>
  </si>
  <si>
    <t>Profit or loss:</t>
  </si>
  <si>
    <t xml:space="preserve">   Appropriated - statutory reserve</t>
  </si>
  <si>
    <t xml:space="preserve">Inventories </t>
  </si>
  <si>
    <t>Total current assets</t>
  </si>
  <si>
    <t>Property, plant and equipment</t>
  </si>
  <si>
    <t xml:space="preserve"> paid-up</t>
  </si>
  <si>
    <t>Non-cash transactions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</si>
  <si>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</si>
  <si>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</si>
  <si>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</si>
  <si>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</si>
  <si>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</si>
  <si>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</si>
  <si>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Deferred tax assets</t>
  </si>
  <si>
    <t>Cost of sales and services</t>
  </si>
  <si>
    <t>Operating assets (increase) decrease</t>
  </si>
  <si>
    <t>Other non-current financial assets</t>
  </si>
  <si>
    <t>Selling and distribution expenses</t>
  </si>
  <si>
    <t>Sales and service income</t>
  </si>
  <si>
    <t>Current portion of lease liabilities</t>
  </si>
  <si>
    <t>Finance cost</t>
  </si>
  <si>
    <t xml:space="preserve">   Cash paid for interest expenses</t>
  </si>
  <si>
    <t>Cash received from interest income</t>
  </si>
  <si>
    <t>Cash paid for improvements of plant, machinery and equipment</t>
  </si>
  <si>
    <t xml:space="preserve">   Accounts payable on asset acquisition</t>
  </si>
  <si>
    <t>Cash flow statement</t>
  </si>
  <si>
    <t xml:space="preserve">   net cash provided by (paid from) operating activities</t>
  </si>
  <si>
    <t>Cash flow statement (continued)</t>
  </si>
  <si>
    <t>Supplemental cash flow information</t>
  </si>
  <si>
    <t xml:space="preserve">Profit from operating activities before </t>
  </si>
  <si>
    <t xml:space="preserve">   Finance cost</t>
  </si>
  <si>
    <t>Earnings (loss) per share</t>
  </si>
  <si>
    <t xml:space="preserve">Adjustments to reconcile profit (loss) before tax to </t>
  </si>
  <si>
    <t>Advance received from customers</t>
  </si>
  <si>
    <t xml:space="preserve">   Advance received from customers</t>
  </si>
  <si>
    <t>Lease liabilities, net of current portion</t>
  </si>
  <si>
    <t xml:space="preserve">   Issued and fully paid</t>
  </si>
  <si>
    <t>Net cash flows from (used in) operating activities</t>
  </si>
  <si>
    <t>Net increase (decrease) in cash and cash equivalents</t>
  </si>
  <si>
    <t xml:space="preserve">   Cash paid for long-term employee benefits</t>
  </si>
  <si>
    <t>Balance as at 1 January 2024</t>
  </si>
  <si>
    <t>Balance as at 31 March 2024</t>
  </si>
  <si>
    <t>Intangible assets - computer softwares</t>
  </si>
  <si>
    <t>Basic earnings (loss) per share</t>
  </si>
  <si>
    <t>Profit (loss) for the period</t>
  </si>
  <si>
    <t xml:space="preserve">   Reduce cost of inventory to net realisable value (reversal)</t>
  </si>
  <si>
    <t>Profit (loss) before tax</t>
  </si>
  <si>
    <t>Payment of principal portion of lease liabilities</t>
  </si>
  <si>
    <t>Income tax income</t>
  </si>
  <si>
    <t>Profit (loss) before income tax income</t>
  </si>
  <si>
    <t>Operating profit (loss)</t>
  </si>
  <si>
    <t>For the three-month period ended 31 March 2025</t>
  </si>
  <si>
    <t>Balance as at 1 January 2025</t>
  </si>
  <si>
    <t>Balance as at 31 March 2025</t>
  </si>
  <si>
    <t>As at 31 March 2025</t>
  </si>
  <si>
    <t>31 March 2025</t>
  </si>
  <si>
    <t>31 December 2024</t>
  </si>
  <si>
    <t>Other current financial assets</t>
  </si>
  <si>
    <t xml:space="preserve"> </t>
  </si>
  <si>
    <t>Other non-current assets</t>
  </si>
  <si>
    <t>Other current financial liability - forward contract</t>
  </si>
  <si>
    <t xml:space="preserve">   Cash paid for income tax</t>
  </si>
  <si>
    <t>Decrease in financial assets</t>
  </si>
  <si>
    <t xml:space="preserve">   Expected credit loss </t>
  </si>
  <si>
    <t xml:space="preserve">   Unrealised gain on exchange </t>
  </si>
  <si>
    <t>Trade and other current receivables</t>
  </si>
  <si>
    <t>The accompanying notes are an integral part of the financial statements.</t>
  </si>
  <si>
    <t>Trade and other current payables</t>
  </si>
  <si>
    <t>Non-current provision for employee benefits</t>
  </si>
  <si>
    <t>Cash flows from operating activities</t>
  </si>
  <si>
    <t xml:space="preserve">   Non-current provision for employee benefits</t>
  </si>
  <si>
    <t xml:space="preserve">   Trade and other current receivables</t>
  </si>
  <si>
    <t xml:space="preserve">   Trade and other current payables </t>
  </si>
  <si>
    <t>Cash flows from investing activities</t>
  </si>
  <si>
    <t>Net cash flows from (used in) investing activities</t>
  </si>
  <si>
    <t>Cash flows from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</si>
</sst>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74">
    <xf numFmtId="0" fontId="0" fillId="0" borderId="0" xfId="0"/>
    <xf numFmtId="164" fontId="3" fillId="0" borderId="0" xfId="2" applyNumberFormat="1" applyFo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Font="1"/>
    <xf numFmtId="41" fontId="3" fillId="0" borderId="0" xfId="2" applyNumberFormat="1" applyFont="1" applyAlignment="1">
      <alignment horizontal="center"/>
    </xf>
    <xf numFmtId="0" fontId="3" fillId="0" borderId="0" xfId="2" applyFo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/>
    <xf numFmtId="0" fontId="5" fillId="0" borderId="0" xfId="3" applyFont="1" applyAlignment="1">
      <alignment horizontal="center"/>
    </xf>
    <xf numFmtId="41" fontId="3" fillId="0" borderId="0" xfId="3" applyNumberFormat="1" applyFont="1" applyAlignment="1">
      <alignment horizontal="right"/>
    </xf>
    <xf numFmtId="37" fontId="2" fillId="0" borderId="0" xfId="3" applyNumberFormat="1" applyFont="1"/>
    <xf numFmtId="37" fontId="3" fillId="0" borderId="0" xfId="3" applyNumberFormat="1" applyFont="1"/>
    <xf numFmtId="41" fontId="3" fillId="0" borderId="0" xfId="2" quotePrefix="1" applyNumberFormat="1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3" fillId="0" borderId="0" xfId="0" quotePrefix="1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41" fontId="3" fillId="0" borderId="0" xfId="0" applyNumberFormat="1" applyFont="1" applyAlignment="1">
      <alignment horizontal="center"/>
    </xf>
    <xf numFmtId="41" fontId="3" fillId="0" borderId="2" xfId="0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left"/>
    </xf>
    <xf numFmtId="41" fontId="3" fillId="0" borderId="1" xfId="0" applyNumberFormat="1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1" fontId="3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left"/>
    </xf>
    <xf numFmtId="39" fontId="4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3" fillId="0" borderId="0" xfId="1" quotePrefix="1" applyNumberFormat="1" applyFont="1" applyFill="1" applyAlignment="1" applyProtection="1">
      <alignment horizontal="center"/>
    </xf>
    <xf numFmtId="164" fontId="3" fillId="0" borderId="1" xfId="2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43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1755-F1FA-47CE-81A3-849EBACD2A38}">
  <dimension ref="A1:I74"/>
  <sheetViews>
    <sheetView showGridLines="0" tabSelected="1" view="pageBreakPreview" zoomScale="92" zoomScaleNormal="115" zoomScaleSheetLayoutView="92" workbookViewId="0">
      <selection activeCell="A6" sqref="A6"/>
    </sheetView>
  </sheetViews>
  <sheetFormatPr defaultColWidth="10.5546875" defaultRowHeight="24" customHeight="1"/>
  <cols>
    <col min="1" max="1" width="48.5546875" style="33" customWidth="1"/>
    <col min="2" max="2" width="1.44140625" style="21" customWidth="1"/>
    <col min="3" max="3" width="9.109375" style="20" customWidth="1"/>
    <col min="4" max="4" width="1.44140625" style="21" customWidth="1"/>
    <col min="5" max="5" width="17.6640625" style="21" customWidth="1"/>
    <col min="6" max="6" width="1.44140625" style="21" customWidth="1"/>
    <col min="7" max="7" width="17.6640625" style="21" customWidth="1"/>
    <col min="8" max="8" width="0.5546875" style="21" customWidth="1"/>
    <col min="9" max="9" width="13.5546875" style="21" bestFit="1" customWidth="1"/>
    <col min="10" max="16384" width="10.5546875" style="21"/>
  </cols>
  <sheetData>
    <row r="1" spans="1:7" ht="24" customHeight="1">
      <c r="A1" s="18" t="s">
        <v>0</v>
      </c>
      <c r="B1" s="19"/>
    </row>
    <row r="2" spans="1:7" ht="24" customHeight="1">
      <c r="A2" s="18" t="s">
        <v>62</v>
      </c>
    </row>
    <row r="3" spans="1:7" ht="24" customHeight="1">
      <c r="A3" s="18" t="s">
        <v>109</v>
      </c>
    </row>
    <row r="4" spans="1:7" ht="24" customHeight="1">
      <c r="A4" s="22"/>
      <c r="B4" s="22"/>
      <c r="D4" s="22"/>
      <c r="E4" s="23"/>
      <c r="F4" s="23"/>
      <c r="G4" s="24" t="s">
        <v>1</v>
      </c>
    </row>
    <row r="5" spans="1:7" ht="24" customHeight="1">
      <c r="A5" s="20"/>
      <c r="B5" s="22"/>
      <c r="C5" s="25" t="s">
        <v>2</v>
      </c>
      <c r="D5" s="22"/>
      <c r="E5" s="26" t="s">
        <v>110</v>
      </c>
      <c r="F5" s="27"/>
      <c r="G5" s="28" t="s">
        <v>111</v>
      </c>
    </row>
    <row r="6" spans="1:7" ht="24" customHeight="1">
      <c r="A6" s="20"/>
      <c r="B6" s="22"/>
      <c r="C6" s="25"/>
      <c r="D6" s="22"/>
      <c r="E6" s="29" t="s">
        <v>3</v>
      </c>
      <c r="F6" s="29"/>
      <c r="G6" s="30" t="s">
        <v>63</v>
      </c>
    </row>
    <row r="7" spans="1:7" ht="24" customHeight="1">
      <c r="A7" s="20"/>
      <c r="B7" s="22"/>
      <c r="C7" s="25"/>
      <c r="D7" s="22"/>
      <c r="E7" s="29" t="s">
        <v>4</v>
      </c>
      <c r="F7" s="29"/>
      <c r="G7" s="30"/>
    </row>
    <row r="8" spans="1:7" ht="24" customHeight="1">
      <c r="A8" s="18" t="s">
        <v>5</v>
      </c>
      <c r="C8" s="31"/>
    </row>
    <row r="9" spans="1:7" ht="24" customHeight="1">
      <c r="A9" s="18" t="s">
        <v>6</v>
      </c>
      <c r="C9" s="31"/>
      <c r="E9" s="32"/>
      <c r="F9" s="32"/>
      <c r="G9" s="32"/>
    </row>
    <row r="10" spans="1:7" ht="24" customHeight="1">
      <c r="A10" s="33" t="s">
        <v>7</v>
      </c>
      <c r="B10" s="19"/>
      <c r="C10" s="31"/>
      <c r="E10" s="32">
        <v>65760226</v>
      </c>
      <c r="F10" s="32"/>
      <c r="G10" s="32">
        <v>79945603</v>
      </c>
    </row>
    <row r="11" spans="1:7" ht="24" customHeight="1">
      <c r="A11" s="33" t="s">
        <v>120</v>
      </c>
      <c r="C11" s="31">
        <v>3</v>
      </c>
      <c r="D11" s="34"/>
      <c r="E11" s="32">
        <v>179408876</v>
      </c>
      <c r="F11" s="35"/>
      <c r="G11" s="32">
        <v>150156625</v>
      </c>
    </row>
    <row r="12" spans="1:7" ht="24" customHeight="1">
      <c r="A12" s="33" t="s">
        <v>57</v>
      </c>
      <c r="B12" s="19"/>
      <c r="C12" s="31">
        <v>4</v>
      </c>
      <c r="E12" s="32">
        <v>93952823</v>
      </c>
      <c r="F12" s="32"/>
      <c r="G12" s="32">
        <v>80986869</v>
      </c>
    </row>
    <row r="13" spans="1:7" ht="24" customHeight="1">
      <c r="A13" s="33" t="s">
        <v>112</v>
      </c>
      <c r="B13" s="19"/>
      <c r="C13" s="31"/>
      <c r="E13" s="32">
        <v>40000000</v>
      </c>
      <c r="F13" s="32"/>
      <c r="G13" s="32">
        <v>41237467</v>
      </c>
    </row>
    <row r="14" spans="1:7" ht="24" customHeight="1">
      <c r="A14" s="33" t="s">
        <v>8</v>
      </c>
      <c r="C14" s="31"/>
      <c r="E14" s="32">
        <v>5502083</v>
      </c>
      <c r="F14" s="32"/>
      <c r="G14" s="32">
        <v>4332576</v>
      </c>
    </row>
    <row r="15" spans="1:7" ht="24" customHeight="1">
      <c r="A15" s="18" t="s">
        <v>58</v>
      </c>
      <c r="C15" s="31"/>
      <c r="E15" s="37">
        <f>SUM(E10:E14)</f>
        <v>384624008</v>
      </c>
      <c r="F15" s="32"/>
      <c r="G15" s="37">
        <f>SUM(G10:G14)</f>
        <v>356659140</v>
      </c>
    </row>
    <row r="16" spans="1:7" ht="24" customHeight="1">
      <c r="A16" s="18" t="s">
        <v>9</v>
      </c>
      <c r="C16" s="31"/>
      <c r="E16" s="32" t="s">
        <v>113</v>
      </c>
      <c r="F16" s="32"/>
      <c r="G16" s="32" t="s">
        <v>113</v>
      </c>
    </row>
    <row r="17" spans="1:7" ht="24" customHeight="1">
      <c r="A17" s="33" t="s">
        <v>71</v>
      </c>
      <c r="C17" s="31"/>
      <c r="E17" s="32">
        <v>6184000</v>
      </c>
      <c r="F17" s="32"/>
      <c r="G17" s="32">
        <v>6184000</v>
      </c>
    </row>
    <row r="18" spans="1:7" ht="24" customHeight="1">
      <c r="A18" s="33" t="s">
        <v>59</v>
      </c>
      <c r="C18" s="31">
        <v>5</v>
      </c>
      <c r="E18" s="32">
        <v>205631780</v>
      </c>
      <c r="F18" s="32"/>
      <c r="G18" s="32">
        <v>208999021</v>
      </c>
    </row>
    <row r="19" spans="1:7" ht="24" customHeight="1">
      <c r="A19" s="33" t="s">
        <v>97</v>
      </c>
      <c r="C19" s="31"/>
      <c r="E19" s="32">
        <v>339779</v>
      </c>
      <c r="F19" s="32"/>
      <c r="G19" s="32">
        <v>362525</v>
      </c>
    </row>
    <row r="20" spans="1:7" ht="24" customHeight="1">
      <c r="A20" s="33" t="s">
        <v>68</v>
      </c>
      <c r="C20" s="31"/>
      <c r="E20" s="32">
        <v>7122203</v>
      </c>
      <c r="F20" s="32"/>
      <c r="G20" s="32">
        <v>6884687</v>
      </c>
    </row>
    <row r="21" spans="1:7" ht="24" customHeight="1">
      <c r="A21" s="33" t="s">
        <v>114</v>
      </c>
      <c r="C21" s="31"/>
      <c r="E21" s="36">
        <v>129337</v>
      </c>
      <c r="F21" s="32"/>
      <c r="G21" s="36">
        <v>129337</v>
      </c>
    </row>
    <row r="22" spans="1:7" ht="24" customHeight="1">
      <c r="A22" s="18" t="s">
        <v>10</v>
      </c>
      <c r="C22" s="31"/>
      <c r="E22" s="36">
        <f>SUM(E17:E21)</f>
        <v>219407099</v>
      </c>
      <c r="F22" s="32"/>
      <c r="G22" s="36">
        <f>SUM(G17:G21)</f>
        <v>222559570</v>
      </c>
    </row>
    <row r="23" spans="1:7" ht="24" customHeight="1" thickBot="1">
      <c r="A23" s="18" t="s">
        <v>11</v>
      </c>
      <c r="E23" s="38">
        <f>SUM(E22,E15)</f>
        <v>604031107</v>
      </c>
      <c r="F23" s="32"/>
      <c r="G23" s="38">
        <f>SUM(G22,G15)</f>
        <v>579218710</v>
      </c>
    </row>
    <row r="24" spans="1:7" ht="24" customHeight="1" thickTop="1"/>
    <row r="25" spans="1:7" ht="24" customHeight="1">
      <c r="A25" s="39" t="s">
        <v>121</v>
      </c>
      <c r="B25" s="19"/>
    </row>
    <row r="26" spans="1:7" ht="24" customHeight="1">
      <c r="A26" s="18" t="s">
        <v>0</v>
      </c>
      <c r="B26" s="19"/>
    </row>
    <row r="27" spans="1:7" ht="24" customHeight="1">
      <c r="A27" s="18" t="s">
        <v>64</v>
      </c>
      <c r="D27" s="22"/>
      <c r="E27" s="22"/>
      <c r="F27" s="22"/>
      <c r="G27" s="22"/>
    </row>
    <row r="28" spans="1:7" ht="24" customHeight="1">
      <c r="A28" s="18" t="s">
        <v>109</v>
      </c>
    </row>
    <row r="29" spans="1:7" ht="24" customHeight="1">
      <c r="A29" s="22"/>
      <c r="B29" s="22"/>
      <c r="D29" s="22"/>
      <c r="E29" s="23"/>
      <c r="F29" s="23"/>
      <c r="G29" s="24" t="s">
        <v>1</v>
      </c>
    </row>
    <row r="30" spans="1:7" ht="24" customHeight="1">
      <c r="A30" s="20"/>
      <c r="B30" s="22"/>
      <c r="C30" s="25"/>
      <c r="D30" s="22"/>
      <c r="E30" s="26" t="s">
        <v>110</v>
      </c>
      <c r="F30" s="27"/>
      <c r="G30" s="28" t="s">
        <v>111</v>
      </c>
    </row>
    <row r="31" spans="1:7" ht="24" customHeight="1">
      <c r="A31" s="20"/>
      <c r="B31" s="22"/>
      <c r="C31" s="25"/>
      <c r="D31" s="22"/>
      <c r="E31" s="29" t="s">
        <v>3</v>
      </c>
      <c r="F31" s="29"/>
      <c r="G31" s="30" t="s">
        <v>63</v>
      </c>
    </row>
    <row r="32" spans="1:7" ht="24" customHeight="1">
      <c r="A32" s="20"/>
      <c r="B32" s="22"/>
      <c r="C32" s="25"/>
      <c r="D32" s="22"/>
      <c r="E32" s="29" t="s">
        <v>4</v>
      </c>
      <c r="F32" s="29"/>
      <c r="G32" s="30"/>
    </row>
    <row r="33" spans="1:7" ht="24" customHeight="1">
      <c r="A33" s="18" t="s">
        <v>12</v>
      </c>
      <c r="C33" s="31"/>
      <c r="D33" s="22"/>
      <c r="E33" s="22"/>
      <c r="F33" s="22"/>
      <c r="G33" s="22"/>
    </row>
    <row r="34" spans="1:7" ht="24" customHeight="1">
      <c r="A34" s="18" t="s">
        <v>13</v>
      </c>
      <c r="C34" s="31"/>
    </row>
    <row r="35" spans="1:7" ht="24" customHeight="1">
      <c r="A35" s="33" t="s">
        <v>122</v>
      </c>
      <c r="C35" s="31">
        <v>6</v>
      </c>
      <c r="E35" s="32">
        <v>191896201</v>
      </c>
      <c r="F35" s="32"/>
      <c r="G35" s="32">
        <v>161130399</v>
      </c>
    </row>
    <row r="36" spans="1:7" ht="24" customHeight="1">
      <c r="A36" s="33" t="s">
        <v>74</v>
      </c>
      <c r="C36" s="31">
        <v>7</v>
      </c>
      <c r="E36" s="32">
        <v>2290901</v>
      </c>
      <c r="F36" s="32"/>
      <c r="G36" s="32">
        <v>2273043</v>
      </c>
    </row>
    <row r="37" spans="1:7" ht="24" customHeight="1">
      <c r="A37" s="33" t="s">
        <v>88</v>
      </c>
      <c r="C37" s="31"/>
      <c r="E37" s="32">
        <v>8007346</v>
      </c>
      <c r="F37" s="32"/>
      <c r="G37" s="32">
        <v>9077957</v>
      </c>
    </row>
    <row r="38" spans="1:7" ht="24" customHeight="1">
      <c r="A38" s="33" t="s">
        <v>115</v>
      </c>
      <c r="C38" s="31"/>
      <c r="E38" s="32">
        <v>182825</v>
      </c>
      <c r="F38" s="32"/>
      <c r="G38" s="32">
        <v>29365</v>
      </c>
    </row>
    <row r="39" spans="1:7" ht="24" customHeight="1">
      <c r="A39" s="33" t="s">
        <v>14</v>
      </c>
      <c r="C39" s="31"/>
      <c r="E39" s="32">
        <v>642475</v>
      </c>
      <c r="F39" s="32"/>
      <c r="G39" s="32">
        <v>1381691</v>
      </c>
    </row>
    <row r="40" spans="1:7" ht="24" customHeight="1">
      <c r="A40" s="18" t="s">
        <v>15</v>
      </c>
      <c r="C40" s="31"/>
      <c r="E40" s="37">
        <f>SUM(E35:E39)</f>
        <v>203019748</v>
      </c>
      <c r="F40" s="32"/>
      <c r="G40" s="37">
        <f>SUM(G35:G39)</f>
        <v>173892455</v>
      </c>
    </row>
    <row r="41" spans="1:7" ht="24" customHeight="1">
      <c r="A41" s="18" t="s">
        <v>16</v>
      </c>
      <c r="C41" s="31"/>
      <c r="E41" s="32"/>
      <c r="F41" s="32"/>
      <c r="G41" s="32"/>
    </row>
    <row r="42" spans="1:7" ht="24" customHeight="1">
      <c r="A42" s="33" t="s">
        <v>90</v>
      </c>
      <c r="C42" s="31">
        <v>7</v>
      </c>
      <c r="E42" s="32">
        <v>5603830</v>
      </c>
      <c r="F42" s="32"/>
      <c r="G42" s="32">
        <v>6390999</v>
      </c>
    </row>
    <row r="43" spans="1:7" ht="24" customHeight="1">
      <c r="A43" s="33" t="s">
        <v>123</v>
      </c>
      <c r="C43" s="31">
        <v>8</v>
      </c>
      <c r="E43" s="32">
        <v>28577740</v>
      </c>
      <c r="F43" s="32"/>
      <c r="G43" s="32">
        <v>28371654</v>
      </c>
    </row>
    <row r="44" spans="1:7" ht="24" customHeight="1">
      <c r="A44" s="18" t="s">
        <v>17</v>
      </c>
      <c r="C44" s="31"/>
      <c r="E44" s="37">
        <f>SUM(E42:E43)</f>
        <v>34181570</v>
      </c>
      <c r="F44" s="32"/>
      <c r="G44" s="37">
        <f>SUM(G42:G43)</f>
        <v>34762653</v>
      </c>
    </row>
    <row r="45" spans="1:7" ht="24" customHeight="1">
      <c r="A45" s="18" t="s">
        <v>18</v>
      </c>
      <c r="E45" s="37">
        <f>SUM(E44,E40)</f>
        <v>237201318</v>
      </c>
      <c r="F45" s="32"/>
      <c r="G45" s="37">
        <f>SUM(G44,G40)</f>
        <v>208655108</v>
      </c>
    </row>
    <row r="46" spans="1:7" ht="24" customHeight="1">
      <c r="A46" s="18"/>
      <c r="E46" s="32"/>
      <c r="F46" s="32"/>
      <c r="G46" s="32"/>
    </row>
    <row r="47" spans="1:7" ht="24" customHeight="1">
      <c r="A47" s="39" t="s">
        <v>121</v>
      </c>
      <c r="B47" s="19"/>
    </row>
    <row r="48" spans="1:7" ht="24" customHeight="1">
      <c r="A48" s="18" t="s">
        <v>0</v>
      </c>
      <c r="B48" s="19"/>
    </row>
    <row r="49" spans="1:7" ht="24" customHeight="1">
      <c r="A49" s="18" t="s">
        <v>64</v>
      </c>
      <c r="D49" s="22"/>
      <c r="E49" s="22"/>
      <c r="F49" s="22"/>
      <c r="G49" s="22"/>
    </row>
    <row r="50" spans="1:7" ht="24" customHeight="1">
      <c r="A50" s="18" t="s">
        <v>109</v>
      </c>
    </row>
    <row r="51" spans="1:7" ht="24" customHeight="1">
      <c r="A51" s="22"/>
      <c r="B51" s="22"/>
      <c r="D51" s="22"/>
      <c r="E51" s="23"/>
      <c r="F51" s="23"/>
      <c r="G51" s="24" t="s">
        <v>1</v>
      </c>
    </row>
    <row r="52" spans="1:7" ht="24" customHeight="1">
      <c r="A52" s="20"/>
      <c r="B52" s="22"/>
      <c r="C52" s="25"/>
      <c r="D52" s="22"/>
      <c r="E52" s="26" t="s">
        <v>110</v>
      </c>
      <c r="F52" s="27"/>
      <c r="G52" s="28" t="s">
        <v>111</v>
      </c>
    </row>
    <row r="53" spans="1:7" ht="24" customHeight="1">
      <c r="A53" s="20"/>
      <c r="B53" s="22"/>
      <c r="C53" s="25"/>
      <c r="D53" s="22"/>
      <c r="E53" s="29" t="s">
        <v>3</v>
      </c>
      <c r="F53" s="29"/>
      <c r="G53" s="30" t="s">
        <v>63</v>
      </c>
    </row>
    <row r="54" spans="1:7" ht="24" customHeight="1">
      <c r="A54" s="20"/>
      <c r="B54" s="22"/>
      <c r="C54" s="25"/>
      <c r="D54" s="22"/>
      <c r="E54" s="29" t="s">
        <v>4</v>
      </c>
      <c r="F54" s="29"/>
      <c r="G54" s="30"/>
    </row>
    <row r="55" spans="1:7" ht="24" customHeight="1">
      <c r="A55" s="18" t="s">
        <v>19</v>
      </c>
    </row>
    <row r="56" spans="1:7" ht="24" customHeight="1">
      <c r="A56" s="33" t="s">
        <v>20</v>
      </c>
    </row>
    <row r="57" spans="1:7" ht="24" customHeight="1">
      <c r="A57" s="33" t="s">
        <v>21</v>
      </c>
      <c r="B57" s="19"/>
      <c r="C57" s="31"/>
    </row>
    <row r="58" spans="1:7" ht="24" customHeight="1" thickBot="1">
      <c r="A58" s="33" t="s">
        <v>67</v>
      </c>
      <c r="C58" s="31"/>
      <c r="E58" s="40">
        <v>121500000</v>
      </c>
      <c r="F58" s="32"/>
      <c r="G58" s="40">
        <v>121500000</v>
      </c>
    </row>
    <row r="59" spans="1:7" ht="24" customHeight="1" thickTop="1">
      <c r="A59" s="33" t="s">
        <v>91</v>
      </c>
      <c r="B59" s="19"/>
      <c r="C59" s="31"/>
      <c r="E59" s="32"/>
      <c r="F59" s="32"/>
      <c r="G59" s="32"/>
    </row>
    <row r="60" spans="1:7" ht="24" customHeight="1">
      <c r="A60" s="33" t="s">
        <v>67</v>
      </c>
      <c r="C60" s="31"/>
      <c r="E60" s="32">
        <f>CE!B16</f>
        <v>121500000</v>
      </c>
      <c r="F60" s="32"/>
      <c r="G60" s="32">
        <v>121500000</v>
      </c>
    </row>
    <row r="61" spans="1:7" ht="24" customHeight="1">
      <c r="A61" s="33" t="s">
        <v>22</v>
      </c>
      <c r="C61" s="31"/>
      <c r="E61" s="32">
        <f>CE!D16</f>
        <v>233350000</v>
      </c>
      <c r="F61" s="32"/>
      <c r="G61" s="32">
        <v>233350000</v>
      </c>
    </row>
    <row r="62" spans="1:7" ht="24" customHeight="1">
      <c r="A62" s="33" t="s">
        <v>23</v>
      </c>
      <c r="B62" s="19"/>
      <c r="C62" s="31"/>
      <c r="F62" s="32"/>
    </row>
    <row r="63" spans="1:7" ht="24" customHeight="1">
      <c r="A63" s="33" t="s">
        <v>56</v>
      </c>
      <c r="C63" s="31"/>
      <c r="E63" s="32">
        <f>CE!F16</f>
        <v>12150000</v>
      </c>
      <c r="F63" s="32"/>
      <c r="G63" s="32">
        <v>12150000</v>
      </c>
    </row>
    <row r="64" spans="1:7" ht="24" customHeight="1">
      <c r="A64" s="33" t="s">
        <v>24</v>
      </c>
      <c r="C64" s="31"/>
      <c r="E64" s="36">
        <f>CE!H16</f>
        <v>-170211</v>
      </c>
      <c r="F64" s="32"/>
      <c r="G64" s="36">
        <v>3563602</v>
      </c>
    </row>
    <row r="65" spans="1:9" ht="24" customHeight="1">
      <c r="A65" s="18" t="s">
        <v>25</v>
      </c>
      <c r="B65" s="19"/>
      <c r="E65" s="36">
        <f>SUM(E60:E64)</f>
        <v>366829789</v>
      </c>
      <c r="F65" s="32"/>
      <c r="G65" s="36">
        <f>SUM(G60:G64)</f>
        <v>370563602</v>
      </c>
    </row>
    <row r="66" spans="1:9" ht="24" customHeight="1" thickBot="1">
      <c r="A66" s="18" t="s">
        <v>26</v>
      </c>
      <c r="E66" s="40">
        <f>SUM(E65+E45)</f>
        <v>604031107</v>
      </c>
      <c r="F66" s="32"/>
      <c r="G66" s="40">
        <f>SUM(G65+G45)</f>
        <v>579218710</v>
      </c>
    </row>
    <row r="67" spans="1:9" ht="24" customHeight="1" thickTop="1">
      <c r="E67" s="32">
        <f>E66-E23</f>
        <v>0</v>
      </c>
      <c r="F67" s="32"/>
      <c r="G67" s="32">
        <f>G66-G23</f>
        <v>0</v>
      </c>
    </row>
    <row r="68" spans="1:9" ht="24" customHeight="1">
      <c r="A68" s="39" t="s">
        <v>121</v>
      </c>
      <c r="B68" s="19"/>
      <c r="C68" s="41"/>
    </row>
    <row r="69" spans="1:9" ht="24" customHeight="1">
      <c r="A69" s="39"/>
      <c r="B69" s="19"/>
      <c r="C69" s="41"/>
    </row>
    <row r="70" spans="1:9" ht="24" customHeight="1">
      <c r="A70" s="39"/>
      <c r="B70" s="19"/>
      <c r="C70" s="41"/>
    </row>
    <row r="71" spans="1:9" ht="24" customHeight="1">
      <c r="A71" s="42"/>
      <c r="C71" s="41"/>
    </row>
    <row r="73" spans="1:9" s="20" customFormat="1" ht="24" customHeight="1">
      <c r="A73" s="33"/>
      <c r="B73" s="33" t="s">
        <v>27</v>
      </c>
      <c r="D73" s="21"/>
      <c r="E73" s="21"/>
      <c r="F73" s="21"/>
      <c r="G73" s="21"/>
      <c r="H73" s="21"/>
      <c r="I73" s="21"/>
    </row>
    <row r="74" spans="1:9" s="20" customFormat="1" ht="24" customHeight="1">
      <c r="A74" s="42"/>
      <c r="B74" s="21"/>
      <c r="D74" s="21"/>
      <c r="E74" s="21"/>
      <c r="F74" s="21"/>
      <c r="G74" s="21"/>
      <c r="H74" s="21"/>
      <c r="I74" s="21"/>
    </row>
  </sheetData>
  <printOptions horizontalCentered="1"/>
  <pageMargins left="0.74803149606299213" right="0.35433070866141736" top="0.78740157480314965" bottom="0.11811023622047245" header="0.31496062992125984" footer="0.31496062992125984"/>
  <pageSetup paperSize="9" scale="92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view="pageBreakPreview" zoomScaleNormal="70" zoomScaleSheetLayoutView="100" workbookViewId="0">
      <selection activeCell="B2" sqref="B2"/>
    </sheetView>
  </sheetViews>
  <sheetFormatPr defaultColWidth="10.6640625" defaultRowHeight="24" customHeight="1"/>
  <cols>
    <col min="1" max="1" width="49.88671875" style="33" customWidth="1"/>
    <col min="2" max="2" width="3.5546875" style="21" customWidth="1"/>
    <col min="3" max="3" width="8.44140625" style="33" customWidth="1"/>
    <col min="4" max="4" width="1.5546875" style="21" customWidth="1"/>
    <col min="5" max="5" width="15.6640625" style="21" customWidth="1"/>
    <col min="6" max="6" width="1.44140625" style="21" customWidth="1"/>
    <col min="7" max="7" width="15.6640625" style="21" customWidth="1"/>
    <col min="8" max="16384" width="10.6640625" style="16"/>
  </cols>
  <sheetData>
    <row r="1" spans="1:7" s="15" customFormat="1" ht="24" customHeight="1">
      <c r="A1" s="44"/>
      <c r="B1" s="45"/>
      <c r="C1" s="46"/>
      <c r="D1" s="23"/>
      <c r="E1" s="23"/>
      <c r="F1" s="23"/>
      <c r="G1" s="43" t="s">
        <v>44</v>
      </c>
    </row>
    <row r="2" spans="1:7" s="15" customFormat="1" ht="24" customHeight="1">
      <c r="A2" s="18" t="s">
        <v>0</v>
      </c>
      <c r="B2" s="45"/>
      <c r="C2" s="46"/>
      <c r="D2" s="23"/>
      <c r="E2" s="23"/>
      <c r="F2" s="23"/>
      <c r="G2" s="23"/>
    </row>
    <row r="3" spans="1:7" s="15" customFormat="1" ht="24" customHeight="1">
      <c r="A3" s="18" t="s">
        <v>65</v>
      </c>
      <c r="B3" s="23"/>
      <c r="C3" s="46"/>
      <c r="D3" s="23"/>
      <c r="E3" s="23"/>
      <c r="F3" s="23"/>
      <c r="G3" s="23"/>
    </row>
    <row r="4" spans="1:7" s="15" customFormat="1" ht="24" customHeight="1">
      <c r="A4" s="18" t="s">
        <v>106</v>
      </c>
      <c r="B4" s="23"/>
      <c r="C4" s="46"/>
      <c r="D4" s="23"/>
      <c r="E4" s="23"/>
      <c r="F4" s="23"/>
      <c r="G4" s="23"/>
    </row>
    <row r="5" spans="1:7" s="15" customFormat="1" ht="24" customHeight="1">
      <c r="A5" s="44"/>
      <c r="B5" s="23"/>
      <c r="C5" s="46"/>
      <c r="D5" s="23"/>
      <c r="E5" s="23"/>
      <c r="F5" s="23"/>
      <c r="G5" s="24" t="s">
        <v>1</v>
      </c>
    </row>
    <row r="6" spans="1:7" ht="24" customHeight="1">
      <c r="C6" s="25" t="s">
        <v>2</v>
      </c>
      <c r="E6" s="27">
        <v>2025</v>
      </c>
      <c r="F6" s="47"/>
      <c r="G6" s="27">
        <v>2024</v>
      </c>
    </row>
    <row r="7" spans="1:7" s="17" customFormat="1" ht="24" customHeight="1">
      <c r="A7" s="60" t="s">
        <v>55</v>
      </c>
      <c r="B7" s="61"/>
      <c r="C7" s="62"/>
      <c r="D7" s="63"/>
      <c r="E7" s="64"/>
      <c r="F7" s="63"/>
      <c r="G7" s="63"/>
    </row>
    <row r="8" spans="1:7" ht="24" customHeight="1">
      <c r="A8" s="18" t="s">
        <v>28</v>
      </c>
    </row>
    <row r="9" spans="1:7" ht="24" customHeight="1">
      <c r="A9" s="33" t="s">
        <v>73</v>
      </c>
      <c r="B9" s="44"/>
      <c r="C9" s="31"/>
      <c r="E9" s="48">
        <v>186087685</v>
      </c>
      <c r="F9" s="48"/>
      <c r="G9" s="48">
        <v>211647834</v>
      </c>
    </row>
    <row r="10" spans="1:7" ht="24" customHeight="1">
      <c r="A10" s="33" t="s">
        <v>29</v>
      </c>
      <c r="B10" s="44"/>
      <c r="C10" s="31"/>
      <c r="E10" s="48">
        <v>2261023</v>
      </c>
      <c r="F10" s="48"/>
      <c r="G10" s="48">
        <v>2908576</v>
      </c>
    </row>
    <row r="11" spans="1:7" ht="24" customHeight="1">
      <c r="A11" s="18" t="s">
        <v>30</v>
      </c>
      <c r="E11" s="49">
        <f>SUM(E9:E10)</f>
        <v>188348708</v>
      </c>
      <c r="F11" s="48"/>
      <c r="G11" s="49">
        <f>SUM(G9:G10)</f>
        <v>214556410</v>
      </c>
    </row>
    <row r="12" spans="1:7" ht="24" customHeight="1">
      <c r="A12" s="18" t="s">
        <v>31</v>
      </c>
      <c r="E12" s="48"/>
      <c r="F12" s="48"/>
      <c r="G12" s="48"/>
    </row>
    <row r="13" spans="1:7" ht="24" customHeight="1">
      <c r="A13" s="33" t="s">
        <v>69</v>
      </c>
      <c r="B13" s="44"/>
      <c r="E13" s="48">
        <v>162865956</v>
      </c>
      <c r="F13" s="48"/>
      <c r="G13" s="48">
        <v>183261000</v>
      </c>
    </row>
    <row r="14" spans="1:7" ht="24" customHeight="1">
      <c r="A14" s="33" t="s">
        <v>72</v>
      </c>
      <c r="B14" s="50"/>
      <c r="C14" s="31"/>
      <c r="E14" s="48">
        <v>4562743</v>
      </c>
      <c r="F14" s="48"/>
      <c r="G14" s="48">
        <v>5132041</v>
      </c>
    </row>
    <row r="15" spans="1:7" ht="24" customHeight="1">
      <c r="A15" s="33" t="s">
        <v>32</v>
      </c>
      <c r="B15" s="50"/>
      <c r="C15" s="31"/>
      <c r="E15" s="48">
        <v>24845309</v>
      </c>
      <c r="F15" s="48"/>
      <c r="G15" s="48">
        <v>23809795</v>
      </c>
    </row>
    <row r="16" spans="1:7" ht="24" customHeight="1">
      <c r="A16" s="18" t="s">
        <v>33</v>
      </c>
      <c r="E16" s="49">
        <f>SUM(E13:E15)</f>
        <v>192274008</v>
      </c>
      <c r="F16" s="48"/>
      <c r="G16" s="49">
        <f>SUM(G13:G15)</f>
        <v>212202836</v>
      </c>
    </row>
    <row r="17" spans="1:7" ht="24" customHeight="1">
      <c r="A17" s="18" t="s">
        <v>105</v>
      </c>
      <c r="E17" s="48">
        <f>E11-E16</f>
        <v>-3925300</v>
      </c>
      <c r="F17" s="48"/>
      <c r="G17" s="48">
        <f>G11-G16</f>
        <v>2353574</v>
      </c>
    </row>
    <row r="18" spans="1:7" ht="24" customHeight="1">
      <c r="A18" s="33" t="s">
        <v>75</v>
      </c>
      <c r="E18" s="70">
        <v>-46029</v>
      </c>
      <c r="F18" s="48"/>
      <c r="G18" s="51">
        <v>-59150</v>
      </c>
    </row>
    <row r="19" spans="1:7" ht="24" customHeight="1">
      <c r="A19" s="18" t="s">
        <v>104</v>
      </c>
      <c r="E19" s="48">
        <f>SUM(E17:E18)</f>
        <v>-3971329</v>
      </c>
      <c r="F19" s="48"/>
      <c r="G19" s="48">
        <f>SUM(G17:G18)</f>
        <v>2294424</v>
      </c>
    </row>
    <row r="20" spans="1:7" ht="24" customHeight="1">
      <c r="A20" s="33" t="s">
        <v>103</v>
      </c>
      <c r="C20" s="31">
        <v>9</v>
      </c>
      <c r="E20" s="67">
        <v>237516</v>
      </c>
      <c r="F20" s="48"/>
      <c r="G20" s="51">
        <v>1065369</v>
      </c>
    </row>
    <row r="21" spans="1:7" ht="24" customHeight="1">
      <c r="A21" s="18" t="s">
        <v>99</v>
      </c>
      <c r="B21" s="44"/>
      <c r="E21" s="49">
        <f>SUM(E19:E20)</f>
        <v>-3733813</v>
      </c>
      <c r="F21" s="48"/>
      <c r="G21" s="49">
        <f>SUM(G19:G20)</f>
        <v>3359793</v>
      </c>
    </row>
    <row r="22" spans="1:7" ht="24" customHeight="1">
      <c r="A22" s="18"/>
      <c r="B22" s="44"/>
      <c r="E22" s="48"/>
      <c r="F22" s="48"/>
      <c r="G22" s="48"/>
    </row>
    <row r="23" spans="1:7" ht="24" customHeight="1">
      <c r="A23" s="18" t="s">
        <v>51</v>
      </c>
      <c r="E23" s="51">
        <v>0</v>
      </c>
      <c r="F23" s="48"/>
      <c r="G23" s="51">
        <v>0</v>
      </c>
    </row>
    <row r="24" spans="1:7" ht="24" customHeight="1">
      <c r="A24" s="18"/>
      <c r="E24" s="48"/>
      <c r="F24" s="48"/>
      <c r="G24" s="48"/>
    </row>
    <row r="25" spans="1:7" ht="24" customHeight="1" thickBot="1">
      <c r="A25" s="18" t="s">
        <v>52</v>
      </c>
      <c r="E25" s="52">
        <f>SUM(E21:E23)</f>
        <v>-3733813</v>
      </c>
      <c r="F25" s="48"/>
      <c r="G25" s="52">
        <f>SUM(G21:G23)</f>
        <v>3359793</v>
      </c>
    </row>
    <row r="26" spans="1:7" ht="24" customHeight="1" thickTop="1">
      <c r="E26" s="48"/>
      <c r="F26" s="48"/>
      <c r="G26" s="48"/>
    </row>
    <row r="27" spans="1:7" ht="24" customHeight="1">
      <c r="A27" s="18" t="s">
        <v>86</v>
      </c>
      <c r="C27" s="31"/>
    </row>
    <row r="28" spans="1:7" ht="24" customHeight="1" thickBot="1">
      <c r="A28" s="33" t="s">
        <v>98</v>
      </c>
      <c r="B28" s="44"/>
      <c r="C28" s="31"/>
      <c r="E28" s="66">
        <f>E25/121500000</f>
        <v>-3.0730971193415637E-2</v>
      </c>
      <c r="F28" s="53"/>
      <c r="G28" s="66">
        <f>G25/121500000</f>
        <v>2.7652617283950617E-2</v>
      </c>
    </row>
    <row r="29" spans="1:7" ht="24" customHeight="1" thickTop="1">
      <c r="E29" s="22"/>
      <c r="F29" s="43"/>
      <c r="G29" s="22"/>
    </row>
    <row r="30" spans="1:7" ht="24" customHeight="1">
      <c r="A30" s="33" t="s">
        <v>121</v>
      </c>
      <c r="C30" s="41"/>
      <c r="E30" s="43"/>
      <c r="F30" s="43"/>
      <c r="G30" s="43"/>
    </row>
    <row r="31" spans="1:7" ht="24" customHeight="1">
      <c r="C31" s="41"/>
      <c r="E31" s="43"/>
      <c r="F31" s="43"/>
      <c r="G31" s="43"/>
    </row>
  </sheetData>
  <printOptions horizontalCentered="1"/>
  <pageMargins left="0.74803149606299213" right="0.35433070866141736" top="0.78740157480314965" bottom="0.19685039370078741" header="0.31496062992125984" footer="0.31496062992125984"/>
  <pageSetup paperSize="9" scale="92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showGridLines="0" view="pageBreakPreview" zoomScale="85" zoomScaleNormal="55" zoomScaleSheetLayoutView="85" workbookViewId="0">
      <selection activeCell="A2" sqref="A2:J2"/>
    </sheetView>
  </sheetViews>
  <sheetFormatPr defaultColWidth="9.109375" defaultRowHeight="24" customHeight="1"/>
  <cols>
    <col min="1" max="1" width="44.6640625" style="1" customWidth="1"/>
    <col min="2" max="2" width="15.6640625" style="1" customWidth="1"/>
    <col min="3" max="3" width="1.44140625" style="1" customWidth="1"/>
    <col min="4" max="4" width="15.6640625" style="1" customWidth="1"/>
    <col min="5" max="5" width="1.44140625" style="1" customWidth="1"/>
    <col min="6" max="6" width="15.6640625" style="1" customWidth="1"/>
    <col min="7" max="7" width="1.44140625" style="1" customWidth="1"/>
    <col min="8" max="8" width="15.6640625" style="1" customWidth="1"/>
    <col min="9" max="9" width="1.44140625" style="1" customWidth="1"/>
    <col min="10" max="10" width="16.44140625" style="1" customWidth="1"/>
    <col min="11" max="11" width="9.109375" style="1"/>
    <col min="12" max="12" width="22" style="1" customWidth="1"/>
    <col min="13" max="16384" width="9.109375" style="1"/>
  </cols>
  <sheetData>
    <row r="1" spans="1:10" ht="24" customHeight="1">
      <c r="J1" s="2" t="s">
        <v>44</v>
      </c>
    </row>
    <row r="2" spans="1:10" ht="24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24" customHeight="1">
      <c r="A3" s="71" t="s">
        <v>66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24" customHeight="1">
      <c r="A4" s="71" t="s">
        <v>106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s="3" customFormat="1" ht="24" customHeight="1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s="3" customFormat="1" ht="24" customHeight="1">
      <c r="B6" s="3" t="s">
        <v>45</v>
      </c>
      <c r="F6" s="73" t="s">
        <v>46</v>
      </c>
      <c r="G6" s="73"/>
      <c r="H6" s="73"/>
    </row>
    <row r="7" spans="1:10" s="3" customFormat="1" ht="24" customHeight="1">
      <c r="A7" s="4"/>
      <c r="B7" s="3" t="s">
        <v>60</v>
      </c>
      <c r="F7" s="3" t="s">
        <v>47</v>
      </c>
    </row>
    <row r="8" spans="1:10" s="3" customFormat="1" ht="24" customHeight="1">
      <c r="A8" s="4"/>
      <c r="B8" s="65" t="s">
        <v>53</v>
      </c>
      <c r="D8" s="65" t="s">
        <v>22</v>
      </c>
      <c r="F8" s="65" t="s">
        <v>48</v>
      </c>
      <c r="H8" s="65" t="s">
        <v>49</v>
      </c>
      <c r="J8" s="65" t="s">
        <v>50</v>
      </c>
    </row>
    <row r="9" spans="1:10" s="3" customFormat="1" ht="24" customHeight="1">
      <c r="A9" s="4"/>
    </row>
    <row r="10" spans="1:10" ht="24" customHeight="1">
      <c r="A10" s="5" t="s">
        <v>95</v>
      </c>
      <c r="B10" s="6">
        <v>121500000</v>
      </c>
      <c r="C10" s="6"/>
      <c r="D10" s="6">
        <v>233350000</v>
      </c>
      <c r="E10" s="6"/>
      <c r="F10" s="6">
        <v>12150000</v>
      </c>
      <c r="G10" s="6"/>
      <c r="H10" s="6">
        <v>56448414</v>
      </c>
      <c r="I10" s="6"/>
      <c r="J10" s="6">
        <f t="shared" ref="J10" si="0">SUM(B10:H10)</f>
        <v>423448414</v>
      </c>
    </row>
    <row r="11" spans="1:10" ht="24" customHeight="1">
      <c r="A11" s="7" t="s">
        <v>52</v>
      </c>
      <c r="B11" s="14">
        <v>0</v>
      </c>
      <c r="C11" s="6"/>
      <c r="D11" s="14">
        <v>0</v>
      </c>
      <c r="E11" s="6"/>
      <c r="F11" s="14">
        <v>0</v>
      </c>
      <c r="G11" s="6"/>
      <c r="H11" s="6">
        <f>PL!G25</f>
        <v>3359793</v>
      </c>
      <c r="I11" s="6"/>
      <c r="J11" s="6">
        <f>SUM(B11:H11)</f>
        <v>3359793</v>
      </c>
    </row>
    <row r="12" spans="1:10" ht="24" customHeight="1" thickBot="1">
      <c r="A12" s="5" t="s">
        <v>96</v>
      </c>
      <c r="B12" s="8">
        <f>SUM(B10:B11)</f>
        <v>121500000</v>
      </c>
      <c r="C12" s="6"/>
      <c r="D12" s="8">
        <f>SUM(D10:D11)</f>
        <v>233350000</v>
      </c>
      <c r="E12" s="6"/>
      <c r="F12" s="8">
        <f>SUM(F10:F11)</f>
        <v>12150000</v>
      </c>
      <c r="G12" s="6"/>
      <c r="H12" s="8">
        <f>SUM(H10:H11)</f>
        <v>59808207</v>
      </c>
      <c r="I12" s="6"/>
      <c r="J12" s="8">
        <f>SUM(J10:J11)</f>
        <v>426808207</v>
      </c>
    </row>
    <row r="13" spans="1:10" ht="24" customHeight="1" thickTop="1">
      <c r="A13" s="7"/>
      <c r="B13" s="9"/>
      <c r="C13" s="9"/>
      <c r="D13" s="9"/>
      <c r="E13" s="9"/>
      <c r="F13" s="9"/>
      <c r="G13" s="9"/>
      <c r="H13" s="9"/>
      <c r="I13" s="9"/>
      <c r="J13" s="9"/>
    </row>
    <row r="14" spans="1:10" ht="24" customHeight="1">
      <c r="A14" s="5" t="s">
        <v>107</v>
      </c>
      <c r="B14" s="6">
        <v>121500000</v>
      </c>
      <c r="C14" s="6"/>
      <c r="D14" s="6">
        <v>233350000</v>
      </c>
      <c r="E14" s="6"/>
      <c r="F14" s="6">
        <v>12150000</v>
      </c>
      <c r="G14" s="6"/>
      <c r="H14" s="6">
        <v>3563602</v>
      </c>
      <c r="I14" s="6"/>
      <c r="J14" s="6">
        <f t="shared" ref="J14:J15" si="1">SUM(B14:H14)</f>
        <v>370563602</v>
      </c>
    </row>
    <row r="15" spans="1:10" ht="24" customHeight="1">
      <c r="A15" s="7" t="s">
        <v>52</v>
      </c>
      <c r="B15" s="14">
        <v>0</v>
      </c>
      <c r="C15" s="6"/>
      <c r="D15" s="14">
        <v>0</v>
      </c>
      <c r="E15" s="6"/>
      <c r="F15" s="14">
        <v>0</v>
      </c>
      <c r="G15" s="6"/>
      <c r="H15" s="6">
        <f>PL!E25</f>
        <v>-3733813</v>
      </c>
      <c r="I15" s="6"/>
      <c r="J15" s="6">
        <f t="shared" si="1"/>
        <v>-3733813</v>
      </c>
    </row>
    <row r="16" spans="1:10" ht="24" customHeight="1" thickBot="1">
      <c r="A16" s="5" t="s">
        <v>108</v>
      </c>
      <c r="B16" s="8">
        <f>SUM(B14:B15)</f>
        <v>121500000</v>
      </c>
      <c r="C16" s="6"/>
      <c r="D16" s="8">
        <f>SUM(D14:D15)</f>
        <v>233350000</v>
      </c>
      <c r="E16" s="6"/>
      <c r="F16" s="8">
        <f>SUM(F14:F15)</f>
        <v>12150000</v>
      </c>
      <c r="G16" s="6"/>
      <c r="H16" s="8">
        <f>SUM(H14:H15)</f>
        <v>-170211</v>
      </c>
      <c r="I16" s="6"/>
      <c r="J16" s="8">
        <f>SUM(J14:J15)</f>
        <v>366829789</v>
      </c>
    </row>
    <row r="17" spans="1:10" ht="24" customHeight="1" thickTop="1">
      <c r="A17" s="7"/>
      <c r="B17" s="9"/>
      <c r="C17" s="9"/>
      <c r="D17" s="9"/>
      <c r="E17" s="9"/>
      <c r="F17" s="9"/>
      <c r="G17" s="9"/>
      <c r="H17" s="9"/>
      <c r="I17" s="9"/>
      <c r="J17" s="9">
        <f>J16-BS!E65</f>
        <v>0</v>
      </c>
    </row>
    <row r="18" spans="1:10" ht="24" customHeight="1">
      <c r="A18" s="7" t="s">
        <v>121</v>
      </c>
      <c r="B18" s="10"/>
      <c r="C18" s="11"/>
      <c r="D18" s="11"/>
      <c r="E18" s="11"/>
      <c r="F18" s="11"/>
      <c r="G18" s="11"/>
      <c r="H18" s="11"/>
    </row>
    <row r="19" spans="1:10" ht="24" customHeight="1">
      <c r="A19" s="12"/>
      <c r="B19" s="10"/>
      <c r="C19" s="11"/>
      <c r="D19" s="11"/>
      <c r="E19" s="11"/>
      <c r="F19" s="11"/>
      <c r="G19" s="11"/>
      <c r="H19" s="11"/>
    </row>
    <row r="20" spans="1:10" ht="24" customHeight="1">
      <c r="A20" s="13"/>
      <c r="B20" s="10"/>
      <c r="C20" s="11"/>
      <c r="D20" s="11"/>
      <c r="E20" s="11"/>
      <c r="F20" s="11"/>
      <c r="G20" s="11"/>
      <c r="H20" s="11"/>
    </row>
    <row r="27" spans="1:10" ht="24" customHeight="1">
      <c r="A27" s="9"/>
    </row>
    <row r="30" spans="1:10" ht="24" customHeight="1">
      <c r="A30" s="7"/>
      <c r="B30" s="7"/>
      <c r="C30" s="7"/>
      <c r="D30" s="7"/>
      <c r="E30" s="7"/>
      <c r="F30" s="7"/>
      <c r="G30" s="7"/>
      <c r="H30" s="7"/>
    </row>
    <row r="31" spans="1:10" ht="24" customHeight="1">
      <c r="A31" s="7"/>
      <c r="B31" s="7"/>
      <c r="C31" s="7"/>
      <c r="D31" s="7"/>
      <c r="E31" s="7"/>
      <c r="F31" s="7"/>
      <c r="G31" s="7"/>
      <c r="H31" s="7"/>
    </row>
    <row r="32" spans="1:10" ht="24" customHeight="1">
      <c r="A32" s="7"/>
      <c r="B32" s="7"/>
      <c r="C32" s="7"/>
      <c r="D32" s="7"/>
      <c r="E32" s="7"/>
      <c r="F32" s="7"/>
      <c r="G32" s="7"/>
      <c r="H32" s="7"/>
    </row>
    <row r="33" spans="1:8" ht="24" customHeight="1">
      <c r="A33" s="7"/>
      <c r="B33" s="7"/>
      <c r="C33" s="7"/>
      <c r="D33" s="7"/>
      <c r="E33" s="7"/>
      <c r="F33" s="7"/>
      <c r="G33" s="7"/>
      <c r="H33" s="7"/>
    </row>
    <row r="34" spans="1:8" ht="24" customHeight="1">
      <c r="A34" s="7"/>
      <c r="B34" s="7"/>
      <c r="C34" s="7"/>
      <c r="D34" s="7"/>
      <c r="E34" s="7"/>
      <c r="F34" s="7"/>
      <c r="G34" s="7"/>
      <c r="H34" s="7"/>
    </row>
    <row r="35" spans="1:8" ht="24" customHeight="1">
      <c r="A35" s="7"/>
      <c r="B35" s="7"/>
      <c r="C35" s="7"/>
      <c r="D35" s="7"/>
      <c r="E35" s="7"/>
      <c r="F35" s="7"/>
      <c r="G35" s="7"/>
      <c r="H35" s="7"/>
    </row>
    <row r="36" spans="1:8" ht="24" customHeight="1">
      <c r="A36" s="7"/>
      <c r="B36" s="7"/>
      <c r="C36" s="7"/>
      <c r="D36" s="7"/>
      <c r="E36" s="7"/>
      <c r="F36" s="7"/>
      <c r="G36" s="7"/>
      <c r="H36" s="7"/>
    </row>
    <row r="37" spans="1:8" ht="24" customHeight="1">
      <c r="A37" s="7"/>
      <c r="B37" s="7"/>
      <c r="C37" s="7"/>
      <c r="D37" s="7"/>
      <c r="E37" s="7"/>
      <c r="F37" s="7"/>
      <c r="G37" s="7"/>
      <c r="H37" s="7"/>
    </row>
    <row r="38" spans="1:8" ht="24" customHeight="1">
      <c r="A38" s="7"/>
      <c r="B38" s="7"/>
      <c r="C38" s="7"/>
      <c r="D38" s="7"/>
      <c r="E38" s="7"/>
      <c r="F38" s="7"/>
      <c r="G38" s="7"/>
      <c r="H38" s="7"/>
    </row>
    <row r="39" spans="1:8" ht="24" customHeight="1">
      <c r="A39" s="7"/>
      <c r="B39" s="7"/>
      <c r="C39" s="7"/>
      <c r="D39" s="7"/>
      <c r="E39" s="7"/>
      <c r="F39" s="7"/>
      <c r="G39" s="7"/>
      <c r="H39" s="7"/>
    </row>
    <row r="40" spans="1:8" ht="24" customHeight="1">
      <c r="A40" s="7"/>
      <c r="B40" s="7"/>
      <c r="C40" s="7"/>
      <c r="D40" s="7"/>
      <c r="E40" s="7"/>
      <c r="F40" s="7"/>
      <c r="G40" s="7"/>
      <c r="H40" s="7"/>
    </row>
    <row r="41" spans="1:8" ht="24" customHeight="1">
      <c r="A41" s="7"/>
      <c r="B41" s="7"/>
      <c r="C41" s="7"/>
      <c r="D41" s="7"/>
      <c r="E41" s="7"/>
      <c r="F41" s="7"/>
      <c r="G41" s="7"/>
      <c r="H41" s="7"/>
    </row>
    <row r="42" spans="1:8" ht="24" customHeight="1">
      <c r="A42" s="7"/>
      <c r="B42" s="7"/>
      <c r="C42" s="7"/>
      <c r="D42" s="7"/>
      <c r="E42" s="7"/>
      <c r="F42" s="7"/>
      <c r="G42" s="7"/>
      <c r="H42" s="7"/>
    </row>
    <row r="43" spans="1:8" ht="24" customHeight="1">
      <c r="A43" s="7"/>
      <c r="B43" s="7"/>
      <c r="C43" s="7"/>
      <c r="D43" s="7"/>
      <c r="E43" s="7"/>
      <c r="F43" s="7"/>
      <c r="G43" s="7"/>
      <c r="H43" s="7"/>
    </row>
    <row r="44" spans="1:8" ht="24" customHeight="1">
      <c r="A44" s="7"/>
      <c r="B44" s="7"/>
      <c r="C44" s="7"/>
      <c r="D44" s="7"/>
      <c r="E44" s="7"/>
      <c r="F44" s="7"/>
      <c r="G44" s="7"/>
      <c r="H44" s="7"/>
    </row>
    <row r="45" spans="1:8" ht="24" customHeight="1">
      <c r="A45" s="7"/>
      <c r="B45" s="7"/>
      <c r="C45" s="7"/>
      <c r="D45" s="7"/>
      <c r="E45" s="7"/>
      <c r="F45" s="7"/>
      <c r="G45" s="7"/>
      <c r="H45" s="7"/>
    </row>
    <row r="55" spans="1:8" ht="24" customHeight="1">
      <c r="A55" s="7"/>
      <c r="B55" s="7"/>
      <c r="C55" s="7"/>
      <c r="D55" s="7"/>
      <c r="E55" s="7"/>
      <c r="F55" s="7"/>
      <c r="G55" s="7"/>
      <c r="H55" s="7"/>
    </row>
    <row r="56" spans="1:8" ht="24" customHeight="1">
      <c r="A56" s="7"/>
      <c r="B56" s="7"/>
      <c r="C56" s="7"/>
      <c r="D56" s="7"/>
      <c r="E56" s="7"/>
      <c r="F56" s="7"/>
      <c r="G56" s="7"/>
      <c r="H56" s="7"/>
    </row>
    <row r="57" spans="1:8" ht="24" customHeight="1">
      <c r="A57" s="7"/>
      <c r="B57" s="7"/>
      <c r="C57" s="7"/>
      <c r="D57" s="7"/>
      <c r="E57" s="7"/>
      <c r="F57" s="7"/>
      <c r="G57" s="7"/>
      <c r="H57" s="7"/>
    </row>
    <row r="58" spans="1:8" ht="24" customHeight="1">
      <c r="A58" s="7"/>
      <c r="B58" s="7"/>
      <c r="C58" s="7"/>
      <c r="D58" s="7"/>
      <c r="E58" s="7"/>
      <c r="F58" s="7"/>
      <c r="G58" s="7"/>
      <c r="H58" s="7"/>
    </row>
    <row r="59" spans="1:8" ht="24" customHeight="1">
      <c r="A59" s="7"/>
      <c r="B59" s="7"/>
      <c r="C59" s="7"/>
      <c r="D59" s="7"/>
      <c r="E59" s="7"/>
      <c r="F59" s="7"/>
      <c r="G59" s="7"/>
      <c r="H59" s="7"/>
    </row>
    <row r="60" spans="1:8" ht="24" customHeight="1">
      <c r="A60" s="7"/>
      <c r="B60" s="7"/>
      <c r="C60" s="7"/>
      <c r="D60" s="7"/>
      <c r="E60" s="7"/>
      <c r="F60" s="7"/>
      <c r="G60" s="7"/>
      <c r="H60" s="7"/>
    </row>
    <row r="61" spans="1:8" ht="24" customHeight="1">
      <c r="A61" s="7"/>
      <c r="B61" s="7"/>
      <c r="C61" s="7"/>
      <c r="D61" s="7"/>
      <c r="E61" s="7"/>
      <c r="F61" s="7"/>
      <c r="G61" s="7"/>
      <c r="H61" s="7"/>
    </row>
    <row r="62" spans="1:8" ht="24" customHeight="1">
      <c r="A62" s="7"/>
      <c r="B62" s="7"/>
      <c r="C62" s="7"/>
      <c r="D62" s="7"/>
      <c r="E62" s="7"/>
      <c r="F62" s="7"/>
      <c r="G62" s="7"/>
      <c r="H62" s="7"/>
    </row>
    <row r="63" spans="1:8" ht="24" customHeight="1">
      <c r="A63" s="7"/>
      <c r="B63" s="7"/>
      <c r="C63" s="7"/>
      <c r="D63" s="7"/>
      <c r="E63" s="7"/>
      <c r="F63" s="7"/>
      <c r="G63" s="7"/>
      <c r="H63" s="7"/>
    </row>
    <row r="64" spans="1:8" ht="24" customHeight="1">
      <c r="A64" s="7"/>
      <c r="B64" s="7"/>
      <c r="C64" s="7"/>
      <c r="D64" s="7"/>
      <c r="E64" s="7"/>
      <c r="F64" s="7"/>
      <c r="G64" s="7"/>
      <c r="H64" s="7"/>
    </row>
    <row r="65" spans="1:8" ht="24" customHeight="1">
      <c r="A65" s="7"/>
      <c r="B65" s="7"/>
      <c r="C65" s="7"/>
      <c r="D65" s="7"/>
      <c r="E65" s="7"/>
      <c r="F65" s="7"/>
      <c r="G65" s="7"/>
      <c r="H65" s="9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0866141732283472" right="0.35433070866141736" top="0.78740157480314965" bottom="0.31496062992125984" header="0.31496062992125984" footer="0.31496062992125984"/>
  <pageSetup paperSize="9" scale="70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57"/>
  <sheetViews>
    <sheetView showGridLines="0" view="pageBreakPreview" zoomScaleNormal="90" zoomScaleSheetLayoutView="100" workbookViewId="0">
      <selection activeCell="K65" sqref="K65"/>
    </sheetView>
  </sheetViews>
  <sheetFormatPr defaultColWidth="10.5546875" defaultRowHeight="24" customHeight="1"/>
  <cols>
    <col min="1" max="1" width="53.6640625" style="33" customWidth="1"/>
    <col min="2" max="2" width="2.44140625" style="21" customWidth="1"/>
    <col min="3" max="3" width="7.5546875" style="33" customWidth="1"/>
    <col min="4" max="4" width="1.5546875" style="21" customWidth="1"/>
    <col min="5" max="5" width="14.6640625" style="21" customWidth="1"/>
    <col min="6" max="6" width="1.44140625" style="21" customWidth="1"/>
    <col min="7" max="7" width="14.6640625" style="21" customWidth="1"/>
    <col min="8" max="16384" width="10.5546875" style="21"/>
  </cols>
  <sheetData>
    <row r="1" spans="1:7" s="44" customFormat="1" ht="24" customHeight="1">
      <c r="B1" s="45"/>
      <c r="C1" s="46"/>
      <c r="D1" s="23"/>
      <c r="E1" s="23"/>
      <c r="F1" s="23"/>
      <c r="G1" s="43" t="s">
        <v>44</v>
      </c>
    </row>
    <row r="2" spans="1:7" s="44" customFormat="1" ht="24" customHeight="1">
      <c r="A2" s="18" t="s">
        <v>0</v>
      </c>
      <c r="B2" s="45"/>
      <c r="C2" s="46"/>
      <c r="D2" s="23"/>
      <c r="E2" s="23"/>
      <c r="F2" s="23"/>
      <c r="G2" s="23"/>
    </row>
    <row r="3" spans="1:7" s="44" customFormat="1" ht="24" customHeight="1">
      <c r="A3" s="18" t="s">
        <v>80</v>
      </c>
      <c r="B3" s="45"/>
      <c r="C3" s="46"/>
      <c r="D3" s="23"/>
      <c r="E3" s="23"/>
      <c r="F3" s="23"/>
      <c r="G3" s="23"/>
    </row>
    <row r="4" spans="1:7" s="44" customFormat="1" ht="24" customHeight="1">
      <c r="A4" s="18" t="s">
        <v>106</v>
      </c>
      <c r="B4" s="23"/>
      <c r="C4" s="46"/>
      <c r="D4" s="23"/>
      <c r="E4" s="23"/>
      <c r="F4" s="23"/>
      <c r="G4" s="23"/>
    </row>
    <row r="5" spans="1:7" s="44" customFormat="1" ht="24" customHeight="1">
      <c r="B5" s="23"/>
      <c r="C5" s="46"/>
      <c r="D5" s="23"/>
      <c r="E5" s="23"/>
      <c r="F5" s="23"/>
      <c r="G5" s="24" t="s">
        <v>1</v>
      </c>
    </row>
    <row r="6" spans="1:7" ht="24" customHeight="1">
      <c r="C6" s="27"/>
      <c r="E6" s="27">
        <v>2025</v>
      </c>
      <c r="F6" s="47"/>
      <c r="G6" s="27">
        <v>2024</v>
      </c>
    </row>
    <row r="7" spans="1:7" s="54" customFormat="1" ht="24" customHeight="1">
      <c r="A7" s="18" t="s">
        <v>124</v>
      </c>
      <c r="C7" s="55"/>
      <c r="E7" s="56"/>
      <c r="F7" s="56"/>
      <c r="G7" s="56"/>
    </row>
    <row r="8" spans="1:7" ht="24" customHeight="1">
      <c r="A8" s="33" t="s">
        <v>101</v>
      </c>
      <c r="C8" s="20"/>
      <c r="E8" s="22">
        <f>PL!E19</f>
        <v>-3971329</v>
      </c>
      <c r="F8" s="22"/>
      <c r="G8" s="22">
        <f>PL!G19</f>
        <v>2294424</v>
      </c>
    </row>
    <row r="9" spans="1:7" ht="24" customHeight="1">
      <c r="A9" s="33" t="s">
        <v>87</v>
      </c>
      <c r="C9" s="20"/>
      <c r="E9" s="22"/>
      <c r="F9" s="22"/>
      <c r="G9" s="22"/>
    </row>
    <row r="10" spans="1:7" ht="24" customHeight="1">
      <c r="A10" s="33" t="s">
        <v>81</v>
      </c>
      <c r="C10" s="20"/>
      <c r="E10" s="22"/>
      <c r="F10" s="22"/>
      <c r="G10" s="22"/>
    </row>
    <row r="11" spans="1:7" ht="24" customHeight="1">
      <c r="A11" s="33" t="s">
        <v>34</v>
      </c>
      <c r="E11" s="48">
        <v>4818502</v>
      </c>
      <c r="F11" s="48"/>
      <c r="G11" s="48">
        <v>5268874</v>
      </c>
    </row>
    <row r="12" spans="1:7" ht="24" customHeight="1">
      <c r="A12" s="33" t="s">
        <v>118</v>
      </c>
      <c r="E12" s="48">
        <v>172959</v>
      </c>
      <c r="F12" s="48"/>
      <c r="G12" s="48">
        <v>792779</v>
      </c>
    </row>
    <row r="13" spans="1:7" ht="24" customHeight="1">
      <c r="A13" s="33" t="s">
        <v>100</v>
      </c>
      <c r="E13" s="48">
        <v>-349358</v>
      </c>
      <c r="F13" s="48"/>
      <c r="G13" s="48">
        <v>-545518</v>
      </c>
    </row>
    <row r="14" spans="1:7" ht="24" customHeight="1">
      <c r="A14" s="39" t="s">
        <v>125</v>
      </c>
      <c r="E14" s="48">
        <v>1028045</v>
      </c>
      <c r="F14" s="48"/>
      <c r="G14" s="48">
        <v>1037905</v>
      </c>
    </row>
    <row r="15" spans="1:7" ht="24" customHeight="1">
      <c r="A15" s="33" t="s">
        <v>119</v>
      </c>
      <c r="E15" s="48">
        <v>-137661</v>
      </c>
      <c r="F15" s="48"/>
      <c r="G15" s="48">
        <v>-212869</v>
      </c>
    </row>
    <row r="16" spans="1:7" ht="24" customHeight="1">
      <c r="A16" s="33" t="s">
        <v>35</v>
      </c>
      <c r="E16" s="48">
        <v>-149432</v>
      </c>
      <c r="F16" s="48"/>
      <c r="G16" s="48">
        <v>-318545</v>
      </c>
    </row>
    <row r="17" spans="1:7" ht="24" customHeight="1">
      <c r="A17" s="33" t="s">
        <v>85</v>
      </c>
      <c r="E17" s="51">
        <v>46029</v>
      </c>
      <c r="F17" s="48"/>
      <c r="G17" s="51">
        <v>59150</v>
      </c>
    </row>
    <row r="18" spans="1:7" ht="24" customHeight="1">
      <c r="A18" s="33" t="s">
        <v>84</v>
      </c>
      <c r="E18" s="32"/>
      <c r="F18" s="32"/>
      <c r="G18" s="32"/>
    </row>
    <row r="19" spans="1:7" ht="24" customHeight="1">
      <c r="A19" s="33" t="s">
        <v>36</v>
      </c>
      <c r="E19" s="32">
        <f>SUM(E8:E17)</f>
        <v>1457755</v>
      </c>
      <c r="F19" s="32"/>
      <c r="G19" s="32">
        <f>SUM(G8:G17)</f>
        <v>8376200</v>
      </c>
    </row>
    <row r="20" spans="1:7" ht="24" customHeight="1">
      <c r="A20" s="33" t="s">
        <v>70</v>
      </c>
      <c r="E20" s="32"/>
      <c r="F20" s="32"/>
      <c r="G20" s="32"/>
    </row>
    <row r="21" spans="1:7" ht="24" customHeight="1">
      <c r="A21" s="33" t="s">
        <v>126</v>
      </c>
      <c r="E21" s="48">
        <v>-29885331</v>
      </c>
      <c r="F21" s="48"/>
      <c r="G21" s="48">
        <v>16375731</v>
      </c>
    </row>
    <row r="22" spans="1:7" ht="24" customHeight="1">
      <c r="A22" s="33" t="s">
        <v>37</v>
      </c>
      <c r="E22" s="48">
        <v>-12616596</v>
      </c>
      <c r="F22" s="48"/>
      <c r="G22" s="48">
        <v>-11767677</v>
      </c>
    </row>
    <row r="23" spans="1:7" ht="24" customHeight="1">
      <c r="A23" s="33" t="s">
        <v>38</v>
      </c>
      <c r="E23" s="48">
        <v>-1164685</v>
      </c>
      <c r="F23" s="48"/>
      <c r="G23" s="48">
        <v>-3366718</v>
      </c>
    </row>
    <row r="24" spans="1:7" ht="24" customHeight="1">
      <c r="A24" s="33" t="s">
        <v>39</v>
      </c>
      <c r="F24" s="48"/>
    </row>
    <row r="25" spans="1:7" ht="24" customHeight="1">
      <c r="A25" s="33" t="s">
        <v>127</v>
      </c>
      <c r="E25" s="48">
        <v>30438871</v>
      </c>
      <c r="F25" s="48"/>
      <c r="G25" s="48">
        <v>9473289</v>
      </c>
    </row>
    <row r="26" spans="1:7" ht="24" customHeight="1">
      <c r="A26" s="33" t="s">
        <v>89</v>
      </c>
      <c r="E26" s="48">
        <v>-1070611</v>
      </c>
      <c r="F26" s="48"/>
      <c r="G26" s="48">
        <v>-7684485</v>
      </c>
    </row>
    <row r="27" spans="1:7" ht="24" customHeight="1">
      <c r="A27" s="33" t="s">
        <v>40</v>
      </c>
      <c r="E27" s="21">
        <v>-585756</v>
      </c>
      <c r="G27" s="21">
        <v>-181975</v>
      </c>
    </row>
    <row r="28" spans="1:7" ht="24" customHeight="1">
      <c r="A28" s="33" t="s">
        <v>94</v>
      </c>
      <c r="E28" s="51">
        <v>-821959</v>
      </c>
      <c r="F28" s="48"/>
      <c r="G28" s="51">
        <v>-440000</v>
      </c>
    </row>
    <row r="29" spans="1:7" ht="24" customHeight="1">
      <c r="A29" s="33" t="s">
        <v>54</v>
      </c>
      <c r="E29" s="48">
        <f>SUM(E19:E28)</f>
        <v>-14248312</v>
      </c>
      <c r="F29" s="32"/>
      <c r="G29" s="48">
        <f>SUM(G19:G28)</f>
        <v>10784365</v>
      </c>
    </row>
    <row r="30" spans="1:7" ht="24" customHeight="1">
      <c r="A30" s="57" t="s">
        <v>76</v>
      </c>
      <c r="B30" s="44"/>
      <c r="C30" s="20"/>
      <c r="E30" s="69">
        <v>-46029</v>
      </c>
      <c r="F30" s="68"/>
      <c r="G30" s="69">
        <v>-59150</v>
      </c>
    </row>
    <row r="31" spans="1:7" ht="24" customHeight="1">
      <c r="A31" s="57" t="s">
        <v>116</v>
      </c>
      <c r="B31" s="44"/>
      <c r="C31" s="20"/>
      <c r="E31" s="51">
        <v>-4822</v>
      </c>
      <c r="F31" s="48"/>
      <c r="G31" s="51">
        <v>0</v>
      </c>
    </row>
    <row r="32" spans="1:7" ht="24" customHeight="1">
      <c r="A32" s="58" t="s">
        <v>92</v>
      </c>
      <c r="B32" s="44"/>
      <c r="C32" s="20"/>
      <c r="E32" s="51">
        <f>SUM(E29:E31)</f>
        <v>-14299163</v>
      </c>
      <c r="F32" s="59"/>
      <c r="G32" s="51">
        <f>SUM(G29:G31)</f>
        <v>10725215</v>
      </c>
    </row>
    <row r="33" spans="1:7" ht="24" customHeight="1">
      <c r="A33" s="57"/>
      <c r="B33" s="44"/>
      <c r="C33" s="20"/>
    </row>
    <row r="34" spans="1:7" ht="24" customHeight="1">
      <c r="A34" s="57" t="s">
        <v>121</v>
      </c>
      <c r="B34" s="44"/>
      <c r="C34" s="20"/>
    </row>
    <row r="35" spans="1:7" s="44" customFormat="1" ht="24" customHeight="1">
      <c r="B35" s="45"/>
      <c r="C35" s="46"/>
      <c r="D35" s="23"/>
      <c r="E35" s="23"/>
      <c r="F35" s="23"/>
      <c r="G35" s="43" t="s">
        <v>44</v>
      </c>
    </row>
    <row r="36" spans="1:7" s="44" customFormat="1" ht="24" customHeight="1">
      <c r="A36" s="18" t="s">
        <v>0</v>
      </c>
      <c r="B36" s="45"/>
      <c r="C36" s="46"/>
      <c r="D36" s="23"/>
      <c r="E36" s="23"/>
      <c r="F36" s="23"/>
      <c r="G36" s="23"/>
    </row>
    <row r="37" spans="1:7" s="44" customFormat="1" ht="24" customHeight="1">
      <c r="A37" s="18" t="s">
        <v>82</v>
      </c>
      <c r="B37" s="45"/>
      <c r="C37" s="46"/>
      <c r="D37" s="23"/>
      <c r="E37" s="23"/>
      <c r="F37" s="23"/>
      <c r="G37" s="23"/>
    </row>
    <row r="38" spans="1:7" s="44" customFormat="1" ht="24" customHeight="1">
      <c r="A38" s="18" t="s">
        <v>106</v>
      </c>
      <c r="B38" s="23"/>
      <c r="C38" s="46"/>
      <c r="D38" s="23"/>
      <c r="E38" s="23"/>
      <c r="F38" s="23"/>
      <c r="G38" s="23"/>
    </row>
    <row r="39" spans="1:7" s="44" customFormat="1" ht="24" customHeight="1">
      <c r="B39" s="23"/>
      <c r="C39" s="46"/>
      <c r="D39" s="23"/>
      <c r="E39" s="23"/>
      <c r="F39" s="23"/>
      <c r="G39" s="24" t="s">
        <v>1</v>
      </c>
    </row>
    <row r="40" spans="1:7" ht="24" customHeight="1">
      <c r="C40" s="27"/>
      <c r="E40" s="27">
        <v>2025</v>
      </c>
      <c r="F40" s="47"/>
      <c r="G40" s="27">
        <v>2024</v>
      </c>
    </row>
    <row r="41" spans="1:7" ht="24" customHeight="1">
      <c r="A41" s="18" t="s">
        <v>128</v>
      </c>
      <c r="B41" s="54"/>
      <c r="C41" s="20"/>
      <c r="E41" s="43"/>
      <c r="F41" s="43"/>
      <c r="G41" s="43"/>
    </row>
    <row r="42" spans="1:7" ht="24" customHeight="1">
      <c r="A42" s="33" t="s">
        <v>117</v>
      </c>
      <c r="B42" s="54"/>
      <c r="C42" s="20"/>
      <c r="E42" s="43">
        <v>1237467</v>
      </c>
      <c r="F42" s="43"/>
      <c r="G42" s="59">
        <v>0</v>
      </c>
    </row>
    <row r="43" spans="1:7" ht="24" customHeight="1">
      <c r="A43" s="33" t="s">
        <v>78</v>
      </c>
      <c r="C43" s="20"/>
      <c r="E43" s="48">
        <v>-1003375</v>
      </c>
      <c r="F43" s="48"/>
      <c r="G43" s="48">
        <v>-299340</v>
      </c>
    </row>
    <row r="44" spans="1:7" ht="24" customHeight="1">
      <c r="A44" s="33" t="s">
        <v>77</v>
      </c>
      <c r="C44" s="20"/>
      <c r="E44" s="48">
        <v>649005</v>
      </c>
      <c r="F44" s="48"/>
      <c r="G44" s="48">
        <v>4161</v>
      </c>
    </row>
    <row r="45" spans="1:7" ht="24" customHeight="1">
      <c r="A45" s="18" t="s">
        <v>129</v>
      </c>
      <c r="C45" s="20"/>
      <c r="E45" s="49">
        <f>SUM(E42:E44)</f>
        <v>883097</v>
      </c>
      <c r="F45" s="48"/>
      <c r="G45" s="49">
        <f>SUM(G42:G44)</f>
        <v>-295179</v>
      </c>
    </row>
    <row r="46" spans="1:7" ht="24" customHeight="1">
      <c r="A46" s="18" t="s">
        <v>130</v>
      </c>
      <c r="B46" s="54"/>
      <c r="C46" s="20"/>
      <c r="E46" s="48"/>
      <c r="F46" s="48"/>
      <c r="G46" s="48"/>
    </row>
    <row r="47" spans="1:7" ht="24" customHeight="1">
      <c r="A47" s="33" t="s">
        <v>102</v>
      </c>
      <c r="B47" s="54"/>
      <c r="C47" s="20"/>
      <c r="E47" s="48">
        <v>-769311</v>
      </c>
      <c r="F47" s="48"/>
      <c r="G47" s="48">
        <v>-552355</v>
      </c>
    </row>
    <row r="48" spans="1:7" ht="24" customHeight="1">
      <c r="A48" s="18" t="s">
        <v>41</v>
      </c>
      <c r="B48" s="44"/>
      <c r="C48" s="20"/>
      <c r="E48" s="49">
        <f>SUM(E47:E47)</f>
        <v>-769311</v>
      </c>
      <c r="F48" s="48"/>
      <c r="G48" s="49">
        <f>SUM(G47:G47)</f>
        <v>-552355</v>
      </c>
    </row>
    <row r="49" spans="1:7" ht="24" customHeight="1">
      <c r="A49" s="18" t="s">
        <v>93</v>
      </c>
      <c r="C49" s="20"/>
      <c r="E49" s="48">
        <f>E48+E45+E32</f>
        <v>-14185377</v>
      </c>
      <c r="F49" s="48"/>
      <c r="G49" s="48">
        <f>G48+G45+G32</f>
        <v>9877681</v>
      </c>
    </row>
    <row r="50" spans="1:7" ht="24" customHeight="1">
      <c r="A50" s="58" t="s">
        <v>42</v>
      </c>
      <c r="B50" s="44"/>
      <c r="C50" s="20"/>
      <c r="E50" s="51">
        <f>BS!G10</f>
        <v>79945603</v>
      </c>
      <c r="F50" s="48"/>
      <c r="G50" s="51">
        <v>118862064</v>
      </c>
    </row>
    <row r="51" spans="1:7" ht="24" customHeight="1" thickBot="1">
      <c r="A51" s="58" t="s">
        <v>43</v>
      </c>
      <c r="B51" s="44"/>
      <c r="C51" s="20"/>
      <c r="E51" s="52">
        <f>SUM(E49:E50)</f>
        <v>65760226</v>
      </c>
      <c r="F51" s="48"/>
      <c r="G51" s="52">
        <f>SUM(G49:G50)</f>
        <v>128739745</v>
      </c>
    </row>
    <row r="52" spans="1:7" ht="24" customHeight="1" thickTop="1">
      <c r="C52" s="20"/>
      <c r="E52" s="48">
        <f>E51-BS!E10</f>
        <v>0</v>
      </c>
      <c r="F52" s="48"/>
      <c r="G52" s="48"/>
    </row>
    <row r="53" spans="1:7" ht="24" customHeight="1">
      <c r="A53" s="18" t="s">
        <v>83</v>
      </c>
      <c r="C53" s="20"/>
      <c r="E53" s="22"/>
      <c r="F53" s="22"/>
      <c r="G53" s="22"/>
    </row>
    <row r="54" spans="1:7" ht="24" customHeight="1">
      <c r="A54" s="33" t="s">
        <v>61</v>
      </c>
      <c r="C54" s="20"/>
      <c r="E54" s="22"/>
      <c r="F54" s="22"/>
      <c r="G54" s="22"/>
    </row>
    <row r="55" spans="1:7" ht="24" customHeight="1">
      <c r="A55" s="33" t="s">
        <v>79</v>
      </c>
      <c r="C55" s="20"/>
      <c r="E55" s="22">
        <v>425140</v>
      </c>
      <c r="F55" s="22"/>
      <c r="G55" s="22">
        <v>1194936</v>
      </c>
    </row>
    <row r="56" spans="1:7" ht="24" customHeight="1">
      <c r="C56" s="20"/>
      <c r="E56" s="22"/>
      <c r="F56" s="22"/>
      <c r="G56" s="22"/>
    </row>
    <row r="57" spans="1:7" ht="24" customHeight="1">
      <c r="A57" s="57" t="s">
        <v>121</v>
      </c>
      <c r="B57" s="44"/>
      <c r="C57" s="20"/>
    </row>
  </sheetData>
  <printOptions horizontalCentered="1"/>
  <pageMargins left="0.6692913385826772" right="0.35433070866141736" top="0.78740157480314965" bottom="0.31496062992125984" header="0.31496062992125984" footer="0.31496062992125984"/>
  <pageSetup paperSize="9" scale="92" fitToHeight="6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2025-04-30T01:33:54Z</cp:lastPrinted>
  <dcterms:created xsi:type="dcterms:W3CDTF">2011-05-02T09:04:56Z</dcterms:created>
  <dcterms:modified xsi:type="dcterms:W3CDTF">2025-05-08T11:39:24Z</dcterms:modified>
</cp:coreProperties>
</file>